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9260" windowHeight="4305" firstSheet="2" activeTab="2"/>
  </bookViews>
  <sheets>
    <sheet name="鏡" sheetId="1" r:id="rId1"/>
    <sheet name="収入支出予算書" sheetId="2" r:id="rId2"/>
    <sheet name="(様式第1号）１(1)指導者関係費　" sheetId="3" r:id="rId3"/>
    <sheet name="（２）国内大会派遣費" sheetId="4" r:id="rId4"/>
    <sheet name="（３）大会開催費" sheetId="5" r:id="rId5"/>
    <sheet name="（４）練習リンク代補助" sheetId="6" r:id="rId6"/>
  </sheets>
  <definedNames>
    <definedName name="_xlnm.Print_Area" localSheetId="3">'（２）国内大会派遣費'!$A$1:$L$36</definedName>
    <definedName name="_xlnm.Print_Area" localSheetId="4">'（３）大会開催費'!$A$1:$I$45</definedName>
    <definedName name="_xlnm.Print_Area" localSheetId="5">'（４）練習リンク代補助'!$A$1:$G$13</definedName>
    <definedName name="_xlnm.Print_Area" localSheetId="2">'(様式第1号）１(1)指導者関係費　'!$A$1:$K$31</definedName>
    <definedName name="_xlnm.Print_Area" localSheetId="1">'収入支出予算書'!$A$1:$E$25</definedName>
    <definedName name="_xlnm.Print_Titles" localSheetId="3">'（２）国内大会派遣費'!$2:$3</definedName>
    <definedName name="_xlnm.Print_Titles" localSheetId="4">'（３）大会開催費'!$2:$3</definedName>
    <definedName name="_xlnm.Print_Titles" localSheetId="5">'（４）練習リンク代補助'!$2:$3</definedName>
    <definedName name="_xlnm.Print_Titles" localSheetId="2">'(様式第1号）１(1)指導者関係費　'!$5:$6</definedName>
    <definedName name="_xlnm.Print_Titles" localSheetId="1">'収入支出予算書'!$10:$11</definedName>
  </definedNames>
  <calcPr fullCalcOnLoad="1"/>
</workbook>
</file>

<file path=xl/sharedStrings.xml><?xml version="1.0" encoding="utf-8"?>
<sst xmlns="http://schemas.openxmlformats.org/spreadsheetml/2006/main" count="384" uniqueCount="224">
  <si>
    <t>競技団体名：長野県アイスホッケー連盟</t>
  </si>
  <si>
    <t>補助金</t>
  </si>
  <si>
    <t>長野県教育委員会補助金</t>
  </si>
  <si>
    <t>計</t>
  </si>
  <si>
    <t>対象</t>
  </si>
  <si>
    <t>期間</t>
  </si>
  <si>
    <t>場所</t>
  </si>
  <si>
    <t>合宿計画</t>
  </si>
  <si>
    <t>所要額</t>
  </si>
  <si>
    <t>左の積算内訳</t>
  </si>
  <si>
    <t>選手</t>
  </si>
  <si>
    <t>指導者</t>
  </si>
  <si>
    <t>（内容及び成果等）</t>
  </si>
  <si>
    <t>軽井沢町</t>
  </si>
  <si>
    <t>チーム力の強化</t>
  </si>
  <si>
    <t>リンク使用料</t>
  </si>
  <si>
    <t>②</t>
  </si>
  <si>
    <t>合計</t>
  </si>
  <si>
    <t>相手チーム名</t>
  </si>
  <si>
    <t>目的等
（結果等）</t>
  </si>
  <si>
    <t>実戦経験</t>
  </si>
  <si>
    <t>1月</t>
  </si>
  <si>
    <t>長野市</t>
  </si>
  <si>
    <t>参加(予定）人員</t>
  </si>
  <si>
    <t>①</t>
  </si>
  <si>
    <t>②</t>
  </si>
  <si>
    <t>交通費</t>
  </si>
  <si>
    <t>風越アリーナ</t>
  </si>
  <si>
    <t>5月</t>
  </si>
  <si>
    <t>1月</t>
  </si>
  <si>
    <t>③</t>
  </si>
  <si>
    <t>①</t>
  </si>
  <si>
    <r>
      <t>軽井沢町（風越</t>
    </r>
    <r>
      <rPr>
        <sz val="10"/>
        <rFont val="ＭＳ Ｐゴシック"/>
        <family val="3"/>
      </rPr>
      <t>ｱｲｽｱﾘｰﾅ</t>
    </r>
    <r>
      <rPr>
        <sz val="10"/>
        <rFont val="Microsoft YaHei"/>
        <family val="2"/>
      </rPr>
      <t>）</t>
    </r>
  </si>
  <si>
    <t>長野県教育委員会教育長　様</t>
  </si>
  <si>
    <t>長野市中御所1丁目53</t>
  </si>
  <si>
    <r>
      <t>㈱ながのアド</t>
    </r>
    <r>
      <rPr>
        <sz val="10.5"/>
        <color indexed="8"/>
        <rFont val="HG丸ｺﾞｼｯｸM-PRO"/>
        <family val="3"/>
      </rPr>
      <t>・</t>
    </r>
    <r>
      <rPr>
        <sz val="10.5"/>
        <color indexed="8"/>
        <rFont val="Microsoft YaHei"/>
        <family val="2"/>
      </rPr>
      <t>ビューロ内</t>
    </r>
  </si>
  <si>
    <t>長野県アイスホッケー連盟</t>
  </si>
  <si>
    <t>記</t>
  </si>
  <si>
    <t>（添付資料）</t>
  </si>
  <si>
    <t>　会　長　　塚　田　　佐</t>
  </si>
  <si>
    <t>(様式第1号)</t>
  </si>
  <si>
    <t>冬季競技強化育成推進事業補助金交付申請書</t>
  </si>
  <si>
    <t>住所</t>
  </si>
  <si>
    <t>団体名</t>
  </si>
  <si>
    <t>代表者氏名</t>
  </si>
  <si>
    <t>　平成22年度冬季競技強化育成推進事業を実施したいので、補助金を下記のとおり交付してください。</t>
  </si>
  <si>
    <t>２　補助事業に係る歳入歳出予算書</t>
  </si>
  <si>
    <t>歳入歳出予算書</t>
  </si>
  <si>
    <t>（様式第３号）</t>
  </si>
  <si>
    <t>支出の部</t>
  </si>
  <si>
    <t>補助対象事業費</t>
  </si>
  <si>
    <t>（様式第2-2号）</t>
  </si>
  <si>
    <t>事業実施計画書</t>
  </si>
  <si>
    <t>（１）指導者関係費</t>
  </si>
  <si>
    <t>運上　一美</t>
  </si>
  <si>
    <t>１　指導者関係費</t>
  </si>
  <si>
    <t>２　国内大会派遣費</t>
  </si>
  <si>
    <t>３　大会開催助成費</t>
  </si>
  <si>
    <t>４　各チーム練習リンク代補助</t>
  </si>
  <si>
    <t>説明</t>
  </si>
  <si>
    <t>科目</t>
  </si>
  <si>
    <t>収入の部</t>
  </si>
  <si>
    <t>予算額</t>
  </si>
  <si>
    <t>冬季競技強化育成推進事業</t>
  </si>
  <si>
    <t>長野工業高校</t>
  </si>
  <si>
    <t>ビッグハット</t>
  </si>
  <si>
    <t>やまびこ</t>
  </si>
  <si>
    <t>小学生選抜、中学生選抜</t>
  </si>
  <si>
    <r>
      <t>12回</t>
    </r>
    <r>
      <rPr>
        <sz val="10"/>
        <rFont val="ＭＳ Ｐゴシック"/>
        <family val="3"/>
      </rPr>
      <t>ヶ月</t>
    </r>
    <r>
      <rPr>
        <sz val="10"/>
        <rFont val="Microsoft YaHei"/>
        <family val="2"/>
      </rPr>
      <t>×100,000</t>
    </r>
  </si>
  <si>
    <t>鈴木　勲</t>
  </si>
  <si>
    <r>
      <t>12回</t>
    </r>
    <r>
      <rPr>
        <sz val="10"/>
        <rFont val="ＭＳ Ｐゴシック"/>
        <family val="3"/>
      </rPr>
      <t>ヶ月</t>
    </r>
    <r>
      <rPr>
        <sz val="10"/>
        <rFont val="Microsoft YaHei"/>
        <family val="2"/>
      </rPr>
      <t>×25,000</t>
    </r>
  </si>
  <si>
    <t>謝金</t>
  </si>
  <si>
    <r>
      <t>12回</t>
    </r>
    <r>
      <rPr>
        <sz val="10"/>
        <rFont val="ＭＳ Ｐゴシック"/>
        <family val="3"/>
      </rPr>
      <t>ヶ月</t>
    </r>
    <r>
      <rPr>
        <sz val="10"/>
        <rFont val="Microsoft YaHei"/>
        <family val="2"/>
      </rPr>
      <t>×10,000</t>
    </r>
  </si>
  <si>
    <t>金子　廣史</t>
  </si>
  <si>
    <t>ビッグハット</t>
  </si>
  <si>
    <t>帝産ロッジ</t>
  </si>
  <si>
    <t>やまびこ</t>
  </si>
  <si>
    <t>④</t>
  </si>
  <si>
    <t>青木　誠</t>
  </si>
  <si>
    <r>
      <t>12回</t>
    </r>
    <r>
      <rPr>
        <sz val="10"/>
        <rFont val="ＭＳ Ｐゴシック"/>
        <family val="3"/>
      </rPr>
      <t>ヶ月</t>
    </r>
    <r>
      <rPr>
        <sz val="10"/>
        <rFont val="Microsoft YaHei"/>
        <family val="2"/>
      </rPr>
      <t>×5,000</t>
    </r>
  </si>
  <si>
    <t>⑤</t>
  </si>
  <si>
    <t>土屋　翔</t>
  </si>
  <si>
    <t>⑥</t>
  </si>
  <si>
    <t>県外視察等</t>
  </si>
  <si>
    <t>一式</t>
  </si>
  <si>
    <t>＜うち対象経費
2,500,000円＞</t>
  </si>
  <si>
    <t>（２）国内大会派遣費</t>
  </si>
  <si>
    <t>小学生選抜</t>
  </si>
  <si>
    <t>7月下旬</t>
  </si>
  <si>
    <t>苫小牧市</t>
  </si>
  <si>
    <t>他県選抜チーム</t>
  </si>
  <si>
    <t>その他</t>
  </si>
  <si>
    <t>＜うち対象経費
330,000円＞</t>
  </si>
  <si>
    <t>(全国選抜小学生サマー大会）</t>
  </si>
  <si>
    <t>女子</t>
  </si>
  <si>
    <t>１月</t>
  </si>
  <si>
    <t>名古屋市</t>
  </si>
  <si>
    <t>＜うち対象経費
80,000円＞</t>
  </si>
  <si>
    <t>女子</t>
  </si>
  <si>
    <t>（全日本女子選手権(B)</t>
  </si>
  <si>
    <t>（全日本女子選手権(B)ブロック予選</t>
  </si>
  <si>
    <t>2月</t>
  </si>
  <si>
    <t>八戸市</t>
  </si>
  <si>
    <t>4回×30,000</t>
  </si>
  <si>
    <t>日光市</t>
  </si>
  <si>
    <t>（日光杯全日本女子中学・
高校生アイスホッケー大会）</t>
  </si>
  <si>
    <t>2回×30,000</t>
  </si>
  <si>
    <t>女子選抜</t>
  </si>
  <si>
    <t>2月</t>
  </si>
  <si>
    <t>(ATVミネソタカップ）</t>
  </si>
  <si>
    <t>中学生選抜</t>
  </si>
  <si>
    <t>12月</t>
  </si>
  <si>
    <t>（全日本少年アイスホッケー大会
ブロック予選）</t>
  </si>
  <si>
    <t>3月</t>
  </si>
  <si>
    <t>（風越カップブロック予選）</t>
  </si>
  <si>
    <t>10回×30,000</t>
  </si>
  <si>
    <t>軽井沢</t>
  </si>
  <si>
    <t>10回×3,500</t>
  </si>
  <si>
    <t>＜うち対象経費
40,000円＞</t>
  </si>
  <si>
    <t>③</t>
  </si>
  <si>
    <t>④</t>
  </si>
  <si>
    <t>⑤</t>
  </si>
  <si>
    <t>⑦</t>
  </si>
  <si>
    <t>⑧</t>
  </si>
  <si>
    <t>⑨</t>
  </si>
  <si>
    <t>⑩</t>
  </si>
  <si>
    <t>釧路市</t>
  </si>
  <si>
    <t>（全日本少年アイスホッケー大会(中学生））</t>
  </si>
  <si>
    <t>（風越カップ(軽井沢選抜））</t>
  </si>
  <si>
    <t>（風越カップ(長野県選抜））</t>
  </si>
  <si>
    <t>5回×30,000</t>
  </si>
  <si>
    <t>指導者旅費・宿泊費等</t>
  </si>
  <si>
    <t>（３）県内大会開催費</t>
  </si>
  <si>
    <t>参加チーム数</t>
  </si>
  <si>
    <t>長野県中学生新人大会</t>
  </si>
  <si>
    <t>岡谷市</t>
  </si>
  <si>
    <t>開催地</t>
  </si>
  <si>
    <t>県内中学生
５チーム</t>
  </si>
  <si>
    <t>施設使用料</t>
  </si>
  <si>
    <t>その他</t>
  </si>
  <si>
    <t>インラインホッケー長野親善野辺山大会</t>
  </si>
  <si>
    <t>6月</t>
  </si>
  <si>
    <t>南牧村</t>
  </si>
  <si>
    <t>＜うち対象経費
50,000円＞</t>
  </si>
  <si>
    <t>中学生交流会</t>
  </si>
  <si>
    <t>長野県女子選手権大会</t>
  </si>
  <si>
    <t>＜うち対象経費
30,000円＞</t>
  </si>
  <si>
    <t>長野県ジュニアアイスホッケー大会</t>
  </si>
  <si>
    <t>10月</t>
  </si>
  <si>
    <t>岡谷市</t>
  </si>
  <si>
    <t>県内女子
2チーム</t>
  </si>
  <si>
    <t>長野市内中学生
4チーム</t>
  </si>
  <si>
    <t>県内外小中学生
１３チーム</t>
  </si>
  <si>
    <t>県内小学生
５チーム</t>
  </si>
  <si>
    <t>Jr親善アイスホッケー長野大会</t>
  </si>
  <si>
    <t>県内外小中学生
３２チーム</t>
  </si>
  <si>
    <t>中部地区高校選抜アイスホッケー大会</t>
  </si>
  <si>
    <t>県内外高校生
９チーム
３２チーム</t>
  </si>
  <si>
    <t>Jrレディース長野交流会</t>
  </si>
  <si>
    <t>２月</t>
  </si>
  <si>
    <t>県内外小学生
４チーム</t>
  </si>
  <si>
    <t>帝産カップ（小学生Bプール）</t>
  </si>
  <si>
    <t>⑨</t>
  </si>
  <si>
    <t>⑩</t>
  </si>
  <si>
    <t>⑪</t>
  </si>
  <si>
    <t>⑫</t>
  </si>
  <si>
    <t>⑬</t>
  </si>
  <si>
    <t>帝産カップ（中学生）</t>
  </si>
  <si>
    <t>帝産カップ（小学生A,Cプール）</t>
  </si>
  <si>
    <t>１２月</t>
  </si>
  <si>
    <t>県内外小学生（3，4年）
１０チーム</t>
  </si>
  <si>
    <t>県内外小学生
（1，2年、5，6年）
１６チーム</t>
  </si>
  <si>
    <t>県内外中学生
１２チーム</t>
  </si>
  <si>
    <t>軽井沢少年アイスホッケー大会Kid's</t>
  </si>
  <si>
    <t>信州アイスホッケースクール</t>
  </si>
  <si>
    <t>12月</t>
  </si>
  <si>
    <t>3月</t>
  </si>
  <si>
    <t>～</t>
  </si>
  <si>
    <t>＜うち対象経費
180,000円＞</t>
  </si>
  <si>
    <t>指導者謝金</t>
  </si>
  <si>
    <t>（４）練習リンク代補助</t>
  </si>
  <si>
    <t>軽井沢高校・長野工業高校</t>
  </si>
  <si>
    <t>軽井沢中学校・犀陵中学校・長野パルセイロ</t>
  </si>
  <si>
    <t>やまびこバスターズ・</t>
  </si>
  <si>
    <t>長野ウイングス・長野イーグルス</t>
  </si>
  <si>
    <t>ファルコンズ・軽井沢バッファローズ</t>
  </si>
  <si>
    <t>チーグル軽井沢</t>
  </si>
  <si>
    <t>軽井沢フェアリーズ・ポーラースターレッツ</t>
  </si>
  <si>
    <t>４月</t>
  </si>
  <si>
    <t>から</t>
  </si>
  <si>
    <t>施設名</t>
  </si>
  <si>
    <t>エムウエーブ</t>
  </si>
  <si>
    <t>風越公園アリーナ</t>
  </si>
  <si>
    <t>やまびこの森
アイスアリーナ</t>
  </si>
  <si>
    <t>帝産リンク</t>
  </si>
  <si>
    <t>補助金額</t>
  </si>
  <si>
    <t>備考</t>
  </si>
  <si>
    <t>各チーム練習リンク代</t>
  </si>
  <si>
    <t>負担金</t>
  </si>
  <si>
    <t>各チーム</t>
  </si>
  <si>
    <t>長野県アイスホッケー連盟</t>
  </si>
  <si>
    <t>計</t>
  </si>
  <si>
    <t>補助対象外事業費</t>
  </si>
  <si>
    <t>小計</t>
  </si>
  <si>
    <t>3回×30,000</t>
  </si>
  <si>
    <t>指導者旅費等</t>
  </si>
  <si>
    <t>指導者謝金等</t>
  </si>
  <si>
    <t xml:space="preserve">＜うち対象経費
2,175,000円＞
</t>
  </si>
  <si>
    <t xml:space="preserve">＜うち対象経費
7,180,000円＞
</t>
  </si>
  <si>
    <t>＜うち対象経費
150,000円＞</t>
  </si>
  <si>
    <t>＜うち対象経費
120,000円＞</t>
  </si>
  <si>
    <t>＜うち対象経費
310,000円＞</t>
  </si>
  <si>
    <t>＜うち対象経費
140,000円＞</t>
  </si>
  <si>
    <t>＜うち対象経費
380,000円＞</t>
  </si>
  <si>
    <t>＜うち対象経費
165,000円＞</t>
  </si>
  <si>
    <t>＜うち対象経費
460,000円＞</t>
  </si>
  <si>
    <t>＜うち対象経費
1,720,000円＞</t>
  </si>
  <si>
    <t>＜うち対象経費
900,000円＞</t>
  </si>
  <si>
    <t>＜うち対象経費
450,000円＞</t>
  </si>
  <si>
    <t>＜うち対象経費
440,000円＞</t>
  </si>
  <si>
    <t>＜うち対象経費
700,000円＞</t>
  </si>
  <si>
    <t>＜うち対象経費
1,500,000円＞</t>
  </si>
  <si>
    <t>１　事業実施計画書</t>
  </si>
  <si>
    <t xml:space="preserve">＜うち対象経費
19,000,000円＞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</si>
</sst>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m&quot;月&quot;"/>
    <numFmt numFmtId="179" formatCode="#&quot;回&quot;"/>
    <numFmt numFmtId="180" formatCode="0;&quot;△ &quot;0"/>
    <numFmt numFmtId="181" formatCode="mmm\-yyyy"/>
    <numFmt numFmtId="182" formatCode="m&quot;月&quot;&quot;～&quot;"/>
    <numFmt numFmtId="183" formatCode="m&quot;月&quot;d&quot;日&quot;&quot;～&quot;"/>
    <numFmt numFmtId="184" formatCode="0_);[Red]\(0\)"/>
    <numFmt numFmtId="185" formatCode="#,##0_);[Red]\(#,##0\)"/>
    <numFmt numFmtId="186" formatCode="&quot;金&quot;#,##0&quot;円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Microsoft YaHei"/>
      <family val="2"/>
    </font>
    <font>
      <sz val="14"/>
      <name val="Microsoft YaHei"/>
      <family val="2"/>
    </font>
    <font>
      <sz val="10"/>
      <name val="Microsoft YaHei"/>
      <family val="2"/>
    </font>
    <font>
      <b/>
      <sz val="10"/>
      <color indexed="10"/>
      <name val="Microsoft YaHei"/>
      <family val="2"/>
    </font>
    <font>
      <sz val="12"/>
      <name val="Microsoft YaHei"/>
      <family val="2"/>
    </font>
    <font>
      <u val="single"/>
      <sz val="11"/>
      <color indexed="8"/>
      <name val="Microsoft YaHei"/>
      <family val="2"/>
    </font>
    <font>
      <sz val="10"/>
      <name val="Arial Unicode MS"/>
      <family val="3"/>
    </font>
    <font>
      <sz val="10.5"/>
      <color indexed="8"/>
      <name val="HG丸ｺﾞｼｯｸM-PRO"/>
      <family val="3"/>
    </font>
    <font>
      <sz val="10.5"/>
      <color indexed="8"/>
      <name val="Microsoft YaHei"/>
      <family val="2"/>
    </font>
    <font>
      <sz val="11"/>
      <name val="Arial Unicode MS"/>
      <family val="3"/>
    </font>
    <font>
      <sz val="6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icrosoft YaHei"/>
      <family val="2"/>
    </font>
    <font>
      <sz val="11"/>
      <color indexed="8"/>
      <name val="Microsoft YaHei"/>
      <family val="2"/>
    </font>
    <font>
      <u val="single"/>
      <sz val="12"/>
      <color indexed="8"/>
      <name val="Microsoft YaHe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Microsoft YaHei"/>
      <family val="2"/>
    </font>
    <font>
      <sz val="11"/>
      <color theme="1"/>
      <name val="Microsoft YaHei"/>
      <family val="2"/>
    </font>
    <font>
      <sz val="10.5"/>
      <color theme="1"/>
      <name val="Microsoft YaHei"/>
      <family val="2"/>
    </font>
    <font>
      <u val="single"/>
      <sz val="12"/>
      <color theme="1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5" fillId="33" borderId="0" xfId="60" applyFont="1" applyFill="1" applyAlignment="1">
      <alignment vertical="center"/>
      <protection/>
    </xf>
    <xf numFmtId="0" fontId="3" fillId="0" borderId="0" xfId="60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>
      <alignment/>
      <protection/>
    </xf>
    <xf numFmtId="0" fontId="5" fillId="33" borderId="0" xfId="60" applyFont="1" applyFill="1">
      <alignment/>
      <protection/>
    </xf>
    <xf numFmtId="0" fontId="3" fillId="0" borderId="0" xfId="60" applyAlignment="1">
      <alignment vertical="center"/>
      <protection/>
    </xf>
    <xf numFmtId="178" fontId="5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7" fontId="5" fillId="0" borderId="0" xfId="60" applyNumberFormat="1" applyFont="1" applyBorder="1" applyAlignment="1">
      <alignment horizontal="right"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Border="1">
      <alignment/>
      <protection/>
    </xf>
    <xf numFmtId="177" fontId="5" fillId="0" borderId="0" xfId="60" applyNumberFormat="1" applyFont="1" applyBorder="1">
      <alignment/>
      <protection/>
    </xf>
    <xf numFmtId="0" fontId="3" fillId="0" borderId="0" xfId="60" applyBorder="1">
      <alignment/>
      <protection/>
    </xf>
    <xf numFmtId="0" fontId="8" fillId="33" borderId="0" xfId="60" applyFont="1" applyFill="1" applyAlignment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10" fillId="33" borderId="0" xfId="60" applyFont="1" applyFill="1" applyAlignment="1">
      <alignment vertical="center"/>
      <protection/>
    </xf>
    <xf numFmtId="0" fontId="10" fillId="33" borderId="10" xfId="60" applyFont="1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0" fontId="10" fillId="33" borderId="10" xfId="60" applyFont="1" applyFill="1" applyBorder="1" applyAlignment="1">
      <alignment horizontal="left" vertical="center"/>
      <protection/>
    </xf>
    <xf numFmtId="0" fontId="10" fillId="33" borderId="11" xfId="60" applyFont="1" applyFill="1" applyBorder="1" applyAlignment="1">
      <alignment vertical="center"/>
      <protection/>
    </xf>
    <xf numFmtId="0" fontId="10" fillId="33" borderId="12" xfId="60" applyFont="1" applyFill="1" applyBorder="1" applyAlignment="1">
      <alignment vertical="center"/>
      <protection/>
    </xf>
    <xf numFmtId="176" fontId="10" fillId="33" borderId="10" xfId="60" applyNumberFormat="1" applyFont="1" applyFill="1" applyBorder="1" applyAlignment="1">
      <alignment vertical="center"/>
      <protection/>
    </xf>
    <xf numFmtId="177" fontId="10" fillId="33" borderId="12" xfId="60" applyNumberFormat="1" applyFont="1" applyFill="1" applyBorder="1" applyAlignment="1">
      <alignment vertical="center"/>
      <protection/>
    </xf>
    <xf numFmtId="0" fontId="10" fillId="33" borderId="13" xfId="60" applyFont="1" applyFill="1" applyBorder="1" applyAlignment="1">
      <alignment horizontal="left" vertical="center"/>
      <protection/>
    </xf>
    <xf numFmtId="0" fontId="10" fillId="33" borderId="11" xfId="60" applyFont="1" applyFill="1" applyBorder="1" applyAlignment="1">
      <alignment horizontal="left" vertical="center"/>
      <protection/>
    </xf>
    <xf numFmtId="0" fontId="10" fillId="33" borderId="14" xfId="60" applyFont="1" applyFill="1" applyBorder="1" applyAlignment="1">
      <alignment horizontal="center" vertical="center"/>
      <protection/>
    </xf>
    <xf numFmtId="0" fontId="10" fillId="33" borderId="13" xfId="60" applyFont="1" applyFill="1" applyBorder="1" applyAlignment="1">
      <alignment vertical="center"/>
      <protection/>
    </xf>
    <xf numFmtId="176" fontId="10" fillId="33" borderId="12" xfId="60" applyNumberFormat="1" applyFont="1" applyFill="1" applyBorder="1" applyAlignment="1">
      <alignment vertical="center"/>
      <protection/>
    </xf>
    <xf numFmtId="0" fontId="10" fillId="33" borderId="15" xfId="60" applyFont="1" applyFill="1" applyBorder="1" applyAlignment="1">
      <alignment vertical="center"/>
      <protection/>
    </xf>
    <xf numFmtId="0" fontId="10" fillId="33" borderId="16" xfId="60" applyFont="1" applyFill="1" applyBorder="1" applyAlignment="1">
      <alignment vertical="center"/>
      <protection/>
    </xf>
    <xf numFmtId="0" fontId="10" fillId="33" borderId="17" xfId="60" applyFont="1" applyFill="1" applyBorder="1" applyAlignment="1">
      <alignment vertical="center"/>
      <protection/>
    </xf>
    <xf numFmtId="0" fontId="10" fillId="33" borderId="18" xfId="60" applyFont="1" applyFill="1" applyBorder="1" applyAlignment="1">
      <alignment vertical="center"/>
      <protection/>
    </xf>
    <xf numFmtId="0" fontId="10" fillId="33" borderId="0" xfId="60" applyFont="1" applyFill="1">
      <alignment/>
      <protection/>
    </xf>
    <xf numFmtId="0" fontId="11" fillId="33" borderId="0" xfId="60" applyFont="1" applyFill="1">
      <alignment/>
      <protection/>
    </xf>
    <xf numFmtId="182" fontId="10" fillId="33" borderId="19" xfId="60" applyNumberFormat="1" applyFont="1" applyFill="1" applyBorder="1" applyAlignment="1">
      <alignment horizontal="left" vertical="center"/>
      <protection/>
    </xf>
    <xf numFmtId="0" fontId="10" fillId="33" borderId="19" xfId="60" applyFont="1" applyFill="1" applyBorder="1" applyAlignment="1">
      <alignment vertical="center"/>
      <protection/>
    </xf>
    <xf numFmtId="0" fontId="10" fillId="33" borderId="19" xfId="60" applyFont="1" applyFill="1" applyBorder="1" applyAlignment="1">
      <alignment horizontal="center" vertical="center"/>
      <protection/>
    </xf>
    <xf numFmtId="0" fontId="10" fillId="33" borderId="16" xfId="60" applyFont="1" applyFill="1" applyBorder="1" applyAlignment="1">
      <alignment horizontal="left" vertical="center"/>
      <protection/>
    </xf>
    <xf numFmtId="178" fontId="10" fillId="33" borderId="20" xfId="60" applyNumberFormat="1" applyFont="1" applyFill="1" applyBorder="1" applyAlignment="1">
      <alignment vertical="center"/>
      <protection/>
    </xf>
    <xf numFmtId="178" fontId="10" fillId="33" borderId="0" xfId="60" applyNumberFormat="1" applyFont="1" applyFill="1" applyBorder="1" applyAlignment="1">
      <alignment horizontal="right" vertical="center"/>
      <protection/>
    </xf>
    <xf numFmtId="177" fontId="10" fillId="33" borderId="0" xfId="60" applyNumberFormat="1" applyFont="1" applyFill="1" applyBorder="1" applyAlignment="1">
      <alignment horizontal="right" vertical="center"/>
      <protection/>
    </xf>
    <xf numFmtId="0" fontId="10" fillId="33" borderId="20" xfId="60" applyFont="1" applyFill="1" applyBorder="1" applyAlignment="1">
      <alignment vertical="center"/>
      <protection/>
    </xf>
    <xf numFmtId="177" fontId="10" fillId="33" borderId="19" xfId="60" applyNumberFormat="1" applyFont="1" applyFill="1" applyBorder="1" applyAlignment="1">
      <alignment/>
      <protection/>
    </xf>
    <xf numFmtId="177" fontId="10" fillId="33" borderId="20" xfId="60" applyNumberFormat="1" applyFont="1" applyFill="1" applyBorder="1" applyAlignment="1">
      <alignment/>
      <protection/>
    </xf>
    <xf numFmtId="0" fontId="10" fillId="33" borderId="15" xfId="60" applyFont="1" applyFill="1" applyBorder="1" applyAlignment="1">
      <alignment horizontal="center" vertical="center"/>
      <protection/>
    </xf>
    <xf numFmtId="177" fontId="10" fillId="33" borderId="16" xfId="60" applyNumberFormat="1" applyFont="1" applyFill="1" applyBorder="1" applyAlignment="1">
      <alignment/>
      <protection/>
    </xf>
    <xf numFmtId="0" fontId="14" fillId="33" borderId="19" xfId="60" applyFont="1" applyFill="1" applyBorder="1" applyAlignment="1">
      <alignment vertical="center" shrinkToFit="1"/>
      <protection/>
    </xf>
    <xf numFmtId="0" fontId="14" fillId="33" borderId="20" xfId="60" applyFont="1" applyFill="1" applyBorder="1" applyAlignment="1">
      <alignment vertical="center" shrinkToFit="1"/>
      <protection/>
    </xf>
    <xf numFmtId="0" fontId="14" fillId="33" borderId="20" xfId="60" applyFont="1" applyFill="1" applyBorder="1" applyAlignment="1">
      <alignment horizontal="left" vertical="center" shrinkToFit="1"/>
      <protection/>
    </xf>
    <xf numFmtId="0" fontId="14" fillId="33" borderId="15" xfId="60" applyFont="1" applyFill="1" applyBorder="1" applyAlignment="1">
      <alignment vertical="center"/>
      <protection/>
    </xf>
    <xf numFmtId="0" fontId="14" fillId="33" borderId="19" xfId="60" applyFont="1" applyFill="1" applyBorder="1" applyAlignment="1">
      <alignment vertical="center"/>
      <protection/>
    </xf>
    <xf numFmtId="0" fontId="14" fillId="33" borderId="20" xfId="60" applyFont="1" applyFill="1" applyBorder="1" applyAlignment="1">
      <alignment vertical="center"/>
      <protection/>
    </xf>
    <xf numFmtId="0" fontId="14" fillId="33" borderId="20" xfId="60" applyFont="1" applyFill="1" applyBorder="1" applyAlignment="1">
      <alignment horizontal="left" vertical="center"/>
      <protection/>
    </xf>
    <xf numFmtId="0" fontId="10" fillId="33" borderId="17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/>
      <protection/>
    </xf>
    <xf numFmtId="177" fontId="14" fillId="33" borderId="19" xfId="60" applyNumberFormat="1" applyFont="1" applyFill="1" applyBorder="1" applyAlignment="1">
      <alignment/>
      <protection/>
    </xf>
    <xf numFmtId="0" fontId="14" fillId="33" borderId="20" xfId="60" applyFont="1" applyFill="1" applyBorder="1" applyAlignment="1">
      <alignment horizontal="center" vertical="center"/>
      <protection/>
    </xf>
    <xf numFmtId="177" fontId="14" fillId="33" borderId="20" xfId="60" applyNumberFormat="1" applyFont="1" applyFill="1" applyBorder="1" applyAlignment="1">
      <alignment/>
      <protection/>
    </xf>
    <xf numFmtId="0" fontId="14" fillId="33" borderId="15" xfId="60" applyFont="1" applyFill="1" applyBorder="1" applyAlignment="1">
      <alignment horizontal="center" vertical="center"/>
      <protection/>
    </xf>
    <xf numFmtId="0" fontId="14" fillId="33" borderId="17" xfId="60" applyFont="1" applyFill="1" applyBorder="1" applyAlignment="1">
      <alignment horizontal="center" vertical="center"/>
      <protection/>
    </xf>
    <xf numFmtId="0" fontId="14" fillId="33" borderId="18" xfId="60" applyFont="1" applyFill="1" applyBorder="1" applyAlignment="1">
      <alignment horizontal="left" vertical="center"/>
      <protection/>
    </xf>
    <xf numFmtId="0" fontId="14" fillId="33" borderId="17" xfId="60" applyFont="1" applyFill="1" applyBorder="1" applyAlignment="1">
      <alignment vertical="center"/>
      <protection/>
    </xf>
    <xf numFmtId="56" fontId="14" fillId="33" borderId="19" xfId="60" applyNumberFormat="1" applyFont="1" applyFill="1" applyBorder="1" applyAlignment="1">
      <alignment vertical="center"/>
      <protection/>
    </xf>
    <xf numFmtId="0" fontId="14" fillId="33" borderId="16" xfId="60" applyFont="1" applyFill="1" applyBorder="1" applyAlignment="1">
      <alignment vertical="center"/>
      <protection/>
    </xf>
    <xf numFmtId="56" fontId="14" fillId="33" borderId="20" xfId="60" applyNumberFormat="1" applyFont="1" applyFill="1" applyBorder="1" applyAlignment="1">
      <alignment vertical="center"/>
      <protection/>
    </xf>
    <xf numFmtId="178" fontId="14" fillId="33" borderId="19" xfId="60" applyNumberFormat="1" applyFont="1" applyFill="1" applyBorder="1" applyAlignment="1">
      <alignment horizontal="left" vertical="center"/>
      <protection/>
    </xf>
    <xf numFmtId="0" fontId="14" fillId="33" borderId="19" xfId="60" applyFont="1" applyFill="1" applyBorder="1" applyAlignment="1">
      <alignment horizontal="left" vertical="center"/>
      <protection/>
    </xf>
    <xf numFmtId="177" fontId="10" fillId="33" borderId="18" xfId="60" applyNumberFormat="1" applyFont="1" applyFill="1" applyBorder="1" applyAlignment="1">
      <alignment/>
      <protection/>
    </xf>
    <xf numFmtId="0" fontId="10" fillId="33" borderId="18" xfId="60" applyFont="1" applyFill="1" applyBorder="1" applyAlignment="1">
      <alignment horizontal="left" vertical="center"/>
      <protection/>
    </xf>
    <xf numFmtId="182" fontId="10" fillId="33" borderId="19" xfId="60" applyNumberFormat="1" applyFont="1" applyFill="1" applyBorder="1" applyAlignment="1">
      <alignment horizontal="left" vertical="center"/>
      <protection/>
    </xf>
    <xf numFmtId="0" fontId="10" fillId="33" borderId="19" xfId="60" applyFont="1" applyFill="1" applyBorder="1" applyAlignment="1">
      <alignment vertical="center"/>
      <protection/>
    </xf>
    <xf numFmtId="0" fontId="10" fillId="33" borderId="19" xfId="60" applyFont="1" applyFill="1" applyBorder="1" applyAlignment="1">
      <alignment horizontal="center" vertical="center"/>
      <protection/>
    </xf>
    <xf numFmtId="0" fontId="10" fillId="33" borderId="19" xfId="60" applyFont="1" applyFill="1" applyBorder="1" applyAlignment="1">
      <alignment horizontal="left" vertical="center"/>
      <protection/>
    </xf>
    <xf numFmtId="177" fontId="10" fillId="33" borderId="19" xfId="60" applyNumberFormat="1" applyFont="1" applyFill="1" applyBorder="1" applyAlignment="1">
      <alignment vertical="center"/>
      <protection/>
    </xf>
    <xf numFmtId="177" fontId="10" fillId="33" borderId="21" xfId="60" applyNumberFormat="1" applyFont="1" applyFill="1" applyBorder="1" applyAlignment="1">
      <alignment horizontal="left" vertical="center"/>
      <protection/>
    </xf>
    <xf numFmtId="0" fontId="10" fillId="33" borderId="16" xfId="60" applyFont="1" applyFill="1" applyBorder="1" applyAlignment="1">
      <alignment horizontal="left" vertical="center"/>
      <protection/>
    </xf>
    <xf numFmtId="178" fontId="10" fillId="33" borderId="20" xfId="60" applyNumberFormat="1" applyFont="1" applyFill="1" applyBorder="1" applyAlignment="1">
      <alignment vertical="center"/>
      <protection/>
    </xf>
    <xf numFmtId="0" fontId="10" fillId="33" borderId="20" xfId="60" applyFont="1" applyFill="1" applyBorder="1" applyAlignment="1">
      <alignment horizontal="left" vertical="center"/>
      <protection/>
    </xf>
    <xf numFmtId="0" fontId="10" fillId="33" borderId="20" xfId="60" applyFont="1" applyFill="1" applyBorder="1" applyAlignment="1">
      <alignment horizontal="center" vertical="center"/>
      <protection/>
    </xf>
    <xf numFmtId="0" fontId="10" fillId="33" borderId="15" xfId="60" applyFont="1" applyFill="1" applyBorder="1" applyAlignment="1">
      <alignment horizontal="left" vertical="center"/>
      <protection/>
    </xf>
    <xf numFmtId="177" fontId="10" fillId="33" borderId="20" xfId="60" applyNumberFormat="1" applyFont="1" applyFill="1" applyBorder="1" applyAlignment="1">
      <alignment vertical="center"/>
      <protection/>
    </xf>
    <xf numFmtId="178" fontId="10" fillId="33" borderId="0" xfId="60" applyNumberFormat="1" applyFont="1" applyFill="1" applyBorder="1" applyAlignment="1">
      <alignment horizontal="right" vertical="center"/>
      <protection/>
    </xf>
    <xf numFmtId="177" fontId="10" fillId="33" borderId="0" xfId="60" applyNumberFormat="1" applyFont="1" applyFill="1" applyBorder="1" applyAlignment="1">
      <alignment horizontal="right" vertical="center"/>
      <protection/>
    </xf>
    <xf numFmtId="0" fontId="10" fillId="33" borderId="16" xfId="60" applyFont="1" applyFill="1" applyBorder="1" applyAlignment="1">
      <alignment vertical="center"/>
      <protection/>
    </xf>
    <xf numFmtId="0" fontId="10" fillId="33" borderId="20" xfId="60" applyFont="1" applyFill="1" applyBorder="1" applyAlignment="1">
      <alignment vertical="center"/>
      <protection/>
    </xf>
    <xf numFmtId="56" fontId="10" fillId="33" borderId="20" xfId="60" applyNumberFormat="1" applyFont="1" applyFill="1" applyBorder="1" applyAlignment="1">
      <alignment vertical="center"/>
      <protection/>
    </xf>
    <xf numFmtId="0" fontId="11" fillId="33" borderId="20" xfId="60" applyFont="1" applyFill="1" applyBorder="1" applyAlignment="1">
      <alignment vertical="center"/>
      <protection/>
    </xf>
    <xf numFmtId="0" fontId="10" fillId="33" borderId="20" xfId="60" applyFont="1" applyFill="1" applyBorder="1" applyAlignment="1">
      <alignment vertical="center" wrapText="1"/>
      <protection/>
    </xf>
    <xf numFmtId="0" fontId="10" fillId="33" borderId="15" xfId="60" applyFont="1" applyFill="1" applyBorder="1" applyAlignment="1">
      <alignment horizontal="center" vertical="center"/>
      <protection/>
    </xf>
    <xf numFmtId="177" fontId="10" fillId="33" borderId="18" xfId="60" applyNumberFormat="1" applyFont="1" applyFill="1" applyBorder="1" applyAlignment="1">
      <alignment vertical="center"/>
      <protection/>
    </xf>
    <xf numFmtId="177" fontId="10" fillId="33" borderId="16" xfId="60" applyNumberFormat="1" applyFont="1" applyFill="1" applyBorder="1" applyAlignment="1">
      <alignment vertical="center"/>
      <protection/>
    </xf>
    <xf numFmtId="0" fontId="14" fillId="33" borderId="22" xfId="60" applyFont="1" applyFill="1" applyBorder="1" applyAlignment="1">
      <alignment horizontal="left" vertical="center" shrinkToFit="1"/>
      <protection/>
    </xf>
    <xf numFmtId="177" fontId="10" fillId="33" borderId="19" xfId="60" applyNumberFormat="1" applyFont="1" applyFill="1" applyBorder="1" applyAlignment="1">
      <alignment horizontal="right" vertical="center"/>
      <protection/>
    </xf>
    <xf numFmtId="0" fontId="54" fillId="0" borderId="0" xfId="0" applyFont="1" applyAlignment="1">
      <alignment horizontal="distributed" vertical="center" indent="8"/>
    </xf>
    <xf numFmtId="58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7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0" applyFont="1" applyBorder="1" applyAlignment="1">
      <alignment horizontal="center" vertical="center"/>
      <protection/>
    </xf>
    <xf numFmtId="0" fontId="10" fillId="33" borderId="18" xfId="60" applyFont="1" applyFill="1" applyBorder="1" applyAlignment="1">
      <alignment horizontal="left" vertical="center"/>
      <protection/>
    </xf>
    <xf numFmtId="0" fontId="9" fillId="33" borderId="0" xfId="60" applyFont="1" applyFill="1" applyAlignment="1">
      <alignment vertical="center"/>
      <protection/>
    </xf>
    <xf numFmtId="0" fontId="10" fillId="33" borderId="11" xfId="60" applyFont="1" applyFill="1" applyBorder="1" applyAlignment="1">
      <alignment horizontal="left" vertical="center" indent="1"/>
      <protection/>
    </xf>
    <xf numFmtId="0" fontId="10" fillId="33" borderId="10" xfId="60" applyFont="1" applyFill="1" applyBorder="1" applyAlignment="1">
      <alignment horizontal="distributed" vertical="center" indent="1"/>
      <protection/>
    </xf>
    <xf numFmtId="176" fontId="10" fillId="33" borderId="13" xfId="60" applyNumberFormat="1" applyFont="1" applyFill="1" applyBorder="1" applyAlignment="1">
      <alignment horizontal="left" vertical="center"/>
      <protection/>
    </xf>
    <xf numFmtId="176" fontId="10" fillId="33" borderId="11" xfId="60" applyNumberFormat="1" applyFont="1" applyFill="1" applyBorder="1" applyAlignment="1">
      <alignment horizontal="left" vertical="center"/>
      <protection/>
    </xf>
    <xf numFmtId="176" fontId="10" fillId="33" borderId="12" xfId="60" applyNumberFormat="1" applyFont="1" applyFill="1" applyBorder="1" applyAlignment="1">
      <alignment horizontal="left" vertical="center"/>
      <protection/>
    </xf>
    <xf numFmtId="178" fontId="10" fillId="33" borderId="17" xfId="60" applyNumberFormat="1" applyFont="1" applyFill="1" applyBorder="1" applyAlignment="1">
      <alignment horizontal="left" vertical="center"/>
      <protection/>
    </xf>
    <xf numFmtId="178" fontId="10" fillId="33" borderId="15" xfId="60" applyNumberFormat="1" applyFont="1" applyFill="1" applyBorder="1" applyAlignment="1">
      <alignment vertical="center" textRotation="255"/>
      <protection/>
    </xf>
    <xf numFmtId="178" fontId="10" fillId="33" borderId="15" xfId="60" applyNumberFormat="1" applyFont="1" applyFill="1" applyBorder="1" applyAlignment="1">
      <alignment vertical="center"/>
      <protection/>
    </xf>
    <xf numFmtId="178" fontId="10" fillId="33" borderId="0" xfId="60" applyNumberFormat="1" applyFont="1" applyFill="1" applyBorder="1" applyAlignment="1">
      <alignment vertical="center"/>
      <protection/>
    </xf>
    <xf numFmtId="178" fontId="10" fillId="33" borderId="0" xfId="60" applyNumberFormat="1" applyFont="1" applyFill="1" applyBorder="1" applyAlignment="1">
      <alignment vertical="center" textRotation="255"/>
      <protection/>
    </xf>
    <xf numFmtId="178" fontId="10" fillId="33" borderId="21" xfId="60" applyNumberFormat="1" applyFont="1" applyFill="1" applyBorder="1" applyAlignment="1">
      <alignment vertical="center"/>
      <protection/>
    </xf>
    <xf numFmtId="177" fontId="10" fillId="33" borderId="21" xfId="60" applyNumberFormat="1" applyFont="1" applyFill="1" applyBorder="1" applyAlignment="1">
      <alignment horizontal="right" vertical="center"/>
      <protection/>
    </xf>
    <xf numFmtId="0" fontId="14" fillId="33" borderId="22" xfId="60" applyFont="1" applyFill="1" applyBorder="1" applyAlignment="1">
      <alignment vertical="center"/>
      <protection/>
    </xf>
    <xf numFmtId="0" fontId="14" fillId="33" borderId="22" xfId="60" applyFont="1" applyFill="1" applyBorder="1" applyAlignment="1">
      <alignment horizontal="center" vertical="center"/>
      <protection/>
    </xf>
    <xf numFmtId="0" fontId="14" fillId="33" borderId="16" xfId="60" applyFont="1" applyFill="1" applyBorder="1" applyAlignment="1">
      <alignment horizontal="left" vertical="center"/>
      <protection/>
    </xf>
    <xf numFmtId="0" fontId="14" fillId="33" borderId="0" xfId="60" applyFont="1" applyFill="1" applyAlignment="1">
      <alignment vertical="center"/>
      <protection/>
    </xf>
    <xf numFmtId="0" fontId="14" fillId="33" borderId="0" xfId="60" applyFont="1" applyFill="1">
      <alignment/>
      <protection/>
    </xf>
    <xf numFmtId="0" fontId="14" fillId="33" borderId="10" xfId="60" applyFont="1" applyFill="1" applyBorder="1" applyAlignment="1">
      <alignment horizontal="center" vertical="center"/>
      <protection/>
    </xf>
    <xf numFmtId="182" fontId="14" fillId="33" borderId="19" xfId="60" applyNumberFormat="1" applyFont="1" applyFill="1" applyBorder="1" applyAlignment="1">
      <alignment horizontal="left" vertical="center"/>
      <protection/>
    </xf>
    <xf numFmtId="0" fontId="14" fillId="33" borderId="19" xfId="60" applyFont="1" applyFill="1" applyBorder="1" applyAlignment="1">
      <alignment vertical="center" wrapText="1"/>
      <protection/>
    </xf>
    <xf numFmtId="178" fontId="14" fillId="33" borderId="0" xfId="60" applyNumberFormat="1" applyFont="1" applyFill="1" applyBorder="1" applyAlignment="1">
      <alignment horizontal="left" vertical="center"/>
      <protection/>
    </xf>
    <xf numFmtId="0" fontId="14" fillId="33" borderId="0" xfId="60" applyFont="1" applyFill="1" applyBorder="1">
      <alignment/>
      <protection/>
    </xf>
    <xf numFmtId="177" fontId="14" fillId="33" borderId="16" xfId="60" applyNumberFormat="1" applyFont="1" applyFill="1" applyBorder="1">
      <alignment/>
      <protection/>
    </xf>
    <xf numFmtId="182" fontId="14" fillId="33" borderId="20" xfId="60" applyNumberFormat="1" applyFont="1" applyFill="1" applyBorder="1" applyAlignment="1">
      <alignment horizontal="left" vertical="center"/>
      <protection/>
    </xf>
    <xf numFmtId="0" fontId="14" fillId="33" borderId="20" xfId="60" applyFont="1" applyFill="1" applyBorder="1" applyAlignment="1">
      <alignment vertical="center" wrapText="1"/>
      <protection/>
    </xf>
    <xf numFmtId="0" fontId="14" fillId="33" borderId="0" xfId="60" applyFont="1" applyFill="1" applyBorder="1" applyAlignment="1">
      <alignment horizontal="center" vertical="center"/>
      <protection/>
    </xf>
    <xf numFmtId="177" fontId="14" fillId="33" borderId="16" xfId="60" applyNumberFormat="1" applyFont="1" applyFill="1" applyBorder="1" applyAlignment="1">
      <alignment horizontal="right" vertical="center"/>
      <protection/>
    </xf>
    <xf numFmtId="178" fontId="14" fillId="33" borderId="20" xfId="60" applyNumberFormat="1" applyFont="1" applyFill="1" applyBorder="1" applyAlignment="1">
      <alignment vertical="center"/>
      <protection/>
    </xf>
    <xf numFmtId="3" fontId="14" fillId="33" borderId="16" xfId="60" applyNumberFormat="1" applyFont="1" applyFill="1" applyBorder="1" applyAlignment="1">
      <alignment horizontal="right" vertical="center"/>
      <protection/>
    </xf>
    <xf numFmtId="0" fontId="14" fillId="33" borderId="18" xfId="60" applyFont="1" applyFill="1" applyBorder="1" applyAlignment="1">
      <alignment vertical="center"/>
      <protection/>
    </xf>
    <xf numFmtId="177" fontId="14" fillId="33" borderId="17" xfId="60" applyNumberFormat="1" applyFont="1" applyFill="1" applyBorder="1" applyAlignment="1">
      <alignment vertical="center"/>
      <protection/>
    </xf>
    <xf numFmtId="0" fontId="14" fillId="33" borderId="21" xfId="60" applyFont="1" applyFill="1" applyBorder="1">
      <alignment/>
      <protection/>
    </xf>
    <xf numFmtId="177" fontId="14" fillId="33" borderId="18" xfId="60" applyNumberFormat="1" applyFont="1" applyFill="1" applyBorder="1">
      <alignment/>
      <protection/>
    </xf>
    <xf numFmtId="0" fontId="14" fillId="33" borderId="16" xfId="60" applyFont="1" applyFill="1" applyBorder="1" applyAlignment="1">
      <alignment horizontal="center" vertical="center"/>
      <protection/>
    </xf>
    <xf numFmtId="177" fontId="14" fillId="33" borderId="17" xfId="60" applyNumberFormat="1" applyFont="1" applyFill="1" applyBorder="1" applyAlignment="1">
      <alignment horizontal="right" vertical="center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4" xfId="60" applyFont="1" applyFill="1" applyBorder="1" applyAlignment="1">
      <alignment vertical="center"/>
      <protection/>
    </xf>
    <xf numFmtId="0" fontId="14" fillId="33" borderId="23" xfId="60" applyFont="1" applyFill="1" applyBorder="1">
      <alignment/>
      <protection/>
    </xf>
    <xf numFmtId="177" fontId="14" fillId="33" borderId="24" xfId="60" applyNumberFormat="1" applyFont="1" applyFill="1" applyBorder="1">
      <alignment/>
      <protection/>
    </xf>
    <xf numFmtId="177" fontId="14" fillId="33" borderId="19" xfId="60" applyNumberFormat="1" applyFont="1" applyFill="1" applyBorder="1" applyAlignment="1">
      <alignment vertical="center"/>
      <protection/>
    </xf>
    <xf numFmtId="0" fontId="14" fillId="33" borderId="23" xfId="60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horizontal="center" vertical="center"/>
      <protection/>
    </xf>
    <xf numFmtId="0" fontId="14" fillId="33" borderId="0" xfId="60" applyFont="1" applyFill="1" applyAlignment="1">
      <alignment vertical="center" shrinkToFit="1"/>
      <protection/>
    </xf>
    <xf numFmtId="0" fontId="14" fillId="33" borderId="0" xfId="60" applyFont="1" applyFill="1" applyAlignment="1">
      <alignment shrinkToFit="1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shrinkToFit="1"/>
      <protection/>
    </xf>
    <xf numFmtId="0" fontId="17" fillId="0" borderId="0" xfId="60" applyFont="1">
      <alignment/>
      <protection/>
    </xf>
    <xf numFmtId="0" fontId="14" fillId="33" borderId="0" xfId="60" applyFont="1" applyFill="1" applyBorder="1" applyAlignment="1">
      <alignment vertical="center" wrapText="1"/>
      <protection/>
    </xf>
    <xf numFmtId="0" fontId="14" fillId="33" borderId="16" xfId="60" applyFont="1" applyFill="1" applyBorder="1" applyAlignment="1">
      <alignment vertical="center" wrapText="1"/>
      <protection/>
    </xf>
    <xf numFmtId="3" fontId="14" fillId="33" borderId="24" xfId="60" applyNumberFormat="1" applyFont="1" applyFill="1" applyBorder="1" applyAlignment="1">
      <alignment horizontal="right" vertical="center"/>
      <protection/>
    </xf>
    <xf numFmtId="178" fontId="14" fillId="33" borderId="21" xfId="60" applyNumberFormat="1" applyFont="1" applyFill="1" applyBorder="1" applyAlignment="1">
      <alignment horizontal="left" vertical="center"/>
      <protection/>
    </xf>
    <xf numFmtId="0" fontId="14" fillId="33" borderId="24" xfId="60" applyFont="1" applyFill="1" applyBorder="1" applyAlignment="1">
      <alignment vertical="center"/>
      <protection/>
    </xf>
    <xf numFmtId="178" fontId="14" fillId="33" borderId="22" xfId="60" applyNumberFormat="1" applyFont="1" applyFill="1" applyBorder="1" applyAlignment="1">
      <alignment vertical="center"/>
      <protection/>
    </xf>
    <xf numFmtId="0" fontId="14" fillId="33" borderId="22" xfId="60" applyFont="1" applyFill="1" applyBorder="1" applyAlignment="1">
      <alignment horizontal="left" vertical="center"/>
      <protection/>
    </xf>
    <xf numFmtId="178" fontId="14" fillId="33" borderId="23" xfId="60" applyNumberFormat="1" applyFont="1" applyFill="1" applyBorder="1" applyAlignment="1">
      <alignment horizontal="left" vertical="center"/>
      <protection/>
    </xf>
    <xf numFmtId="0" fontId="14" fillId="33" borderId="23" xfId="60" applyFont="1" applyFill="1" applyBorder="1" applyAlignment="1">
      <alignment vertical="center" wrapText="1"/>
      <protection/>
    </xf>
    <xf numFmtId="0" fontId="14" fillId="33" borderId="24" xfId="60" applyFont="1" applyFill="1" applyBorder="1" applyAlignment="1">
      <alignment vertical="center" wrapText="1"/>
      <protection/>
    </xf>
    <xf numFmtId="177" fontId="14" fillId="33" borderId="24" xfId="60" applyNumberFormat="1" applyFont="1" applyFill="1" applyBorder="1" applyAlignment="1">
      <alignment horizontal="right" vertical="center"/>
      <protection/>
    </xf>
    <xf numFmtId="0" fontId="14" fillId="33" borderId="22" xfId="60" applyFont="1" applyFill="1" applyBorder="1" applyAlignment="1">
      <alignment vertical="center" wrapText="1"/>
      <protection/>
    </xf>
    <xf numFmtId="0" fontId="14" fillId="33" borderId="21" xfId="60" applyFont="1" applyFill="1" applyBorder="1" applyAlignment="1">
      <alignment horizontal="left" vertical="center"/>
      <protection/>
    </xf>
    <xf numFmtId="0" fontId="14" fillId="33" borderId="20" xfId="60" applyFont="1" applyFill="1" applyBorder="1" applyAlignment="1">
      <alignment horizontal="left" vertical="center" textRotation="255" wrapText="1"/>
      <protection/>
    </xf>
    <xf numFmtId="178" fontId="14" fillId="33" borderId="18" xfId="60" applyNumberFormat="1" applyFont="1" applyFill="1" applyBorder="1" applyAlignment="1">
      <alignment horizontal="left" vertical="center"/>
      <protection/>
    </xf>
    <xf numFmtId="0" fontId="10" fillId="33" borderId="11" xfId="60" applyFont="1" applyFill="1" applyBorder="1" applyAlignment="1">
      <alignment horizontal="left" vertical="center" wrapText="1"/>
      <protection/>
    </xf>
    <xf numFmtId="0" fontId="10" fillId="33" borderId="13" xfId="60" applyFont="1" applyFill="1" applyBorder="1" applyAlignment="1">
      <alignment horizontal="distributed" vertical="center" indent="4"/>
      <protection/>
    </xf>
    <xf numFmtId="0" fontId="10" fillId="33" borderId="10" xfId="60" applyFont="1" applyFill="1" applyBorder="1" applyAlignment="1">
      <alignment horizontal="distributed" vertical="center" indent="4"/>
      <protection/>
    </xf>
    <xf numFmtId="177" fontId="14" fillId="33" borderId="0" xfId="60" applyNumberFormat="1" applyFont="1" applyFill="1">
      <alignment/>
      <protection/>
    </xf>
    <xf numFmtId="0" fontId="54" fillId="0" borderId="0" xfId="0" applyFont="1" applyAlignment="1">
      <alignment horizontal="distributed" vertical="center" indent="8"/>
    </xf>
    <xf numFmtId="58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86" fontId="57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distributed" vertical="center" indent="1"/>
    </xf>
    <xf numFmtId="0" fontId="10" fillId="33" borderId="13" xfId="60" applyFont="1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176" fontId="10" fillId="33" borderId="13" xfId="60" applyNumberFormat="1" applyFont="1" applyFill="1" applyBorder="1" applyAlignment="1">
      <alignment horizontal="left" vertical="center"/>
      <protection/>
    </xf>
    <xf numFmtId="176" fontId="10" fillId="33" borderId="11" xfId="60" applyNumberFormat="1" applyFont="1" applyFill="1" applyBorder="1" applyAlignment="1">
      <alignment horizontal="left" vertical="center"/>
      <protection/>
    </xf>
    <xf numFmtId="176" fontId="10" fillId="33" borderId="12" xfId="60" applyNumberFormat="1" applyFont="1" applyFill="1" applyBorder="1" applyAlignment="1">
      <alignment horizontal="left" vertical="center"/>
      <protection/>
    </xf>
    <xf numFmtId="0" fontId="10" fillId="33" borderId="13" xfId="60" applyFont="1" applyFill="1" applyBorder="1" applyAlignment="1">
      <alignment horizontal="distributed" vertical="center" indent="5"/>
      <protection/>
    </xf>
    <xf numFmtId="0" fontId="10" fillId="33" borderId="11" xfId="60" applyFont="1" applyFill="1" applyBorder="1" applyAlignment="1">
      <alignment horizontal="distributed" vertical="center" indent="5"/>
      <protection/>
    </xf>
    <xf numFmtId="0" fontId="10" fillId="33" borderId="12" xfId="60" applyFont="1" applyFill="1" applyBorder="1" applyAlignment="1">
      <alignment horizontal="distributed" vertical="center" indent="5"/>
      <protection/>
    </xf>
    <xf numFmtId="0" fontId="9" fillId="33" borderId="0" xfId="60" applyFont="1" applyFill="1" applyAlignment="1">
      <alignment horizontal="center" vertical="center"/>
      <protection/>
    </xf>
    <xf numFmtId="0" fontId="13" fillId="33" borderId="0" xfId="0" applyFont="1" applyFill="1" applyAlignment="1">
      <alignment horizontal="right" vertical="center"/>
    </xf>
    <xf numFmtId="0" fontId="10" fillId="33" borderId="10" xfId="60" applyFont="1" applyFill="1" applyBorder="1" applyAlignment="1">
      <alignment horizontal="distributed" vertical="center" indent="5"/>
      <protection/>
    </xf>
    <xf numFmtId="177" fontId="10" fillId="33" borderId="10" xfId="60" applyNumberFormat="1" applyFont="1" applyFill="1" applyBorder="1" applyAlignment="1">
      <alignment horizontal="center" vertical="center"/>
      <protection/>
    </xf>
    <xf numFmtId="0" fontId="10" fillId="33" borderId="20" xfId="60" applyFont="1" applyFill="1" applyBorder="1" applyAlignment="1">
      <alignment horizontal="center" wrapText="1"/>
      <protection/>
    </xf>
    <xf numFmtId="0" fontId="10" fillId="33" borderId="22" xfId="60" applyFont="1" applyFill="1" applyBorder="1" applyAlignment="1">
      <alignment horizontal="center"/>
      <protection/>
    </xf>
    <xf numFmtId="0" fontId="10" fillId="33" borderId="15" xfId="60" applyFont="1" applyFill="1" applyBorder="1" applyAlignment="1">
      <alignment horizontal="center" vertical="center"/>
      <protection/>
    </xf>
    <xf numFmtId="0" fontId="12" fillId="33" borderId="0" xfId="60" applyFont="1" applyFill="1" applyAlignment="1">
      <alignment horizontal="center" vertical="center"/>
      <protection/>
    </xf>
    <xf numFmtId="0" fontId="10" fillId="33" borderId="17" xfId="60" applyFont="1" applyFill="1" applyBorder="1" applyAlignment="1">
      <alignment horizontal="center" vertical="center"/>
      <protection/>
    </xf>
    <xf numFmtId="0" fontId="10" fillId="33" borderId="18" xfId="60" applyFont="1" applyFill="1" applyBorder="1" applyAlignment="1">
      <alignment horizontal="center" vertical="center"/>
      <protection/>
    </xf>
    <xf numFmtId="0" fontId="10" fillId="33" borderId="14" xfId="60" applyFont="1" applyFill="1" applyBorder="1" applyAlignment="1">
      <alignment horizontal="center" vertical="center"/>
      <protection/>
    </xf>
    <xf numFmtId="0" fontId="10" fillId="33" borderId="24" xfId="60" applyFont="1" applyFill="1" applyBorder="1" applyAlignment="1">
      <alignment horizontal="center" vertical="center"/>
      <protection/>
    </xf>
    <xf numFmtId="0" fontId="10" fillId="33" borderId="10" xfId="60" applyFont="1" applyFill="1" applyBorder="1" applyAlignment="1">
      <alignment horizontal="center" vertical="center"/>
      <protection/>
    </xf>
    <xf numFmtId="0" fontId="10" fillId="33" borderId="19" xfId="60" applyFont="1" applyFill="1" applyBorder="1" applyAlignment="1">
      <alignment horizontal="center" vertical="center"/>
      <protection/>
    </xf>
    <xf numFmtId="0" fontId="10" fillId="33" borderId="22" xfId="60" applyFont="1" applyFill="1" applyBorder="1" applyAlignment="1">
      <alignment horizontal="center" vertical="center"/>
      <protection/>
    </xf>
    <xf numFmtId="0" fontId="10" fillId="33" borderId="21" xfId="60" applyFont="1" applyFill="1" applyBorder="1" applyAlignment="1">
      <alignment horizontal="center" vertical="center"/>
      <protection/>
    </xf>
    <xf numFmtId="0" fontId="10" fillId="33" borderId="23" xfId="60" applyFont="1" applyFill="1" applyBorder="1" applyAlignment="1">
      <alignment horizontal="center" vertical="center"/>
      <protection/>
    </xf>
    <xf numFmtId="177" fontId="10" fillId="33" borderId="21" xfId="60" applyNumberFormat="1" applyFont="1" applyFill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177" fontId="5" fillId="0" borderId="0" xfId="60" applyNumberFormat="1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14" fillId="33" borderId="15" xfId="60" applyFont="1" applyFill="1" applyBorder="1" applyAlignment="1">
      <alignment horizontal="center" wrapText="1"/>
      <protection/>
    </xf>
    <xf numFmtId="0" fontId="14" fillId="33" borderId="15" xfId="60" applyFont="1" applyFill="1" applyBorder="1" applyAlignment="1">
      <alignment horizontal="center"/>
      <protection/>
    </xf>
    <xf numFmtId="0" fontId="14" fillId="33" borderId="14" xfId="60" applyFont="1" applyFill="1" applyBorder="1" applyAlignment="1">
      <alignment horizontal="center"/>
      <protection/>
    </xf>
    <xf numFmtId="0" fontId="14" fillId="33" borderId="23" xfId="60" applyFont="1" applyFill="1" applyBorder="1" applyAlignment="1">
      <alignment horizontal="left" vertical="center"/>
      <protection/>
    </xf>
    <xf numFmtId="0" fontId="14" fillId="33" borderId="17" xfId="60" applyFont="1" applyFill="1" applyBorder="1" applyAlignment="1">
      <alignment horizontal="center" vertical="center"/>
      <protection/>
    </xf>
    <xf numFmtId="0" fontId="14" fillId="33" borderId="18" xfId="60" applyFont="1" applyFill="1" applyBorder="1" applyAlignment="1">
      <alignment horizontal="center" vertical="center"/>
      <protection/>
    </xf>
    <xf numFmtId="0" fontId="14" fillId="33" borderId="14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 wrapText="1"/>
      <protection/>
    </xf>
    <xf numFmtId="0" fontId="14" fillId="33" borderId="16" xfId="60" applyFont="1" applyFill="1" applyBorder="1" applyAlignment="1">
      <alignment horizontal="left" vertical="center" wrapText="1"/>
      <protection/>
    </xf>
    <xf numFmtId="0" fontId="14" fillId="33" borderId="23" xfId="60" applyFont="1" applyFill="1" applyBorder="1" applyAlignment="1">
      <alignment horizontal="left" vertical="center" wrapText="1"/>
      <protection/>
    </xf>
    <xf numFmtId="0" fontId="14" fillId="33" borderId="24" xfId="60" applyFont="1" applyFill="1" applyBorder="1" applyAlignment="1">
      <alignment horizontal="left" vertical="center" wrapText="1"/>
      <protection/>
    </xf>
    <xf numFmtId="0" fontId="14" fillId="33" borderId="17" xfId="60" applyFont="1" applyFill="1" applyBorder="1" applyAlignment="1">
      <alignment horizontal="distributed" vertical="center" indent="5"/>
      <protection/>
    </xf>
    <xf numFmtId="0" fontId="14" fillId="33" borderId="21" xfId="60" applyFont="1" applyFill="1" applyBorder="1" applyAlignment="1">
      <alignment horizontal="distributed" vertical="center" indent="5"/>
      <protection/>
    </xf>
    <xf numFmtId="0" fontId="14" fillId="33" borderId="18" xfId="60" applyFont="1" applyFill="1" applyBorder="1" applyAlignment="1">
      <alignment horizontal="distributed" vertical="center" indent="5"/>
      <protection/>
    </xf>
    <xf numFmtId="0" fontId="14" fillId="33" borderId="14" xfId="60" applyFont="1" applyFill="1" applyBorder="1" applyAlignment="1">
      <alignment horizontal="distributed" vertical="center" indent="5"/>
      <protection/>
    </xf>
    <xf numFmtId="0" fontId="14" fillId="33" borderId="23" xfId="60" applyFont="1" applyFill="1" applyBorder="1" applyAlignment="1">
      <alignment horizontal="distributed" vertical="center" indent="5"/>
      <protection/>
    </xf>
    <xf numFmtId="0" fontId="14" fillId="33" borderId="24" xfId="60" applyFont="1" applyFill="1" applyBorder="1" applyAlignment="1">
      <alignment horizontal="distributed" vertical="center" indent="5"/>
      <protection/>
    </xf>
    <xf numFmtId="0" fontId="14" fillId="33" borderId="19" xfId="60" applyFont="1" applyFill="1" applyBorder="1" applyAlignment="1">
      <alignment horizontal="center" vertical="center"/>
      <protection/>
    </xf>
    <xf numFmtId="0" fontId="14" fillId="33" borderId="22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 wrapText="1"/>
      <protection/>
    </xf>
    <xf numFmtId="0" fontId="14" fillId="33" borderId="21" xfId="60" applyFont="1" applyFill="1" applyBorder="1" applyAlignment="1">
      <alignment horizontal="center" vertical="center"/>
      <protection/>
    </xf>
    <xf numFmtId="0" fontId="14" fillId="33" borderId="15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3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 shrinkToFit="1"/>
      <protection/>
    </xf>
    <xf numFmtId="0" fontId="14" fillId="33" borderId="20" xfId="60" applyFont="1" applyFill="1" applyBorder="1" applyAlignment="1">
      <alignment horizontal="center" vertical="center" shrinkToFit="1"/>
      <protection/>
    </xf>
    <xf numFmtId="0" fontId="14" fillId="33" borderId="22" xfId="60" applyFont="1" applyFill="1" applyBorder="1" applyAlignment="1">
      <alignment horizontal="center" vertical="center" shrinkToFit="1"/>
      <protection/>
    </xf>
    <xf numFmtId="0" fontId="14" fillId="33" borderId="17" xfId="60" applyFont="1" applyFill="1" applyBorder="1" applyAlignment="1">
      <alignment horizont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4" fillId="33" borderId="16" xfId="60" applyFont="1" applyFill="1" applyBorder="1" applyAlignment="1">
      <alignment horizontal="center" vertical="center"/>
      <protection/>
    </xf>
    <xf numFmtId="177" fontId="14" fillId="33" borderId="20" xfId="60" applyNumberFormat="1" applyFont="1" applyFill="1" applyBorder="1" applyAlignment="1">
      <alignment horizontal="center" vertical="center" wrapText="1"/>
      <protection/>
    </xf>
    <xf numFmtId="177" fontId="14" fillId="33" borderId="22" xfId="60" applyNumberFormat="1" applyFont="1" applyFill="1" applyBorder="1" applyAlignment="1">
      <alignment horizontal="center" vertical="center" wrapText="1"/>
      <protection/>
    </xf>
    <xf numFmtId="0" fontId="14" fillId="33" borderId="20" xfId="60" applyFont="1" applyFill="1" applyBorder="1" applyAlignment="1">
      <alignment horizontal="center" wrapText="1"/>
      <protection/>
    </xf>
    <xf numFmtId="0" fontId="14" fillId="33" borderId="22" xfId="60" applyFont="1" applyFill="1" applyBorder="1" applyAlignment="1">
      <alignment horizontal="center" wrapText="1"/>
      <protection/>
    </xf>
    <xf numFmtId="178" fontId="14" fillId="33" borderId="19" xfId="60" applyNumberFormat="1" applyFont="1" applyFill="1" applyBorder="1" applyAlignment="1">
      <alignment horizontal="left" vertical="center" wrapText="1"/>
      <protection/>
    </xf>
    <xf numFmtId="178" fontId="14" fillId="33" borderId="20" xfId="60" applyNumberFormat="1" applyFont="1" applyFill="1" applyBorder="1" applyAlignment="1">
      <alignment horizontal="left" vertical="center" wrapText="1"/>
      <protection/>
    </xf>
    <xf numFmtId="178" fontId="14" fillId="33" borderId="22" xfId="60" applyNumberFormat="1" applyFont="1" applyFill="1" applyBorder="1" applyAlignment="1">
      <alignment horizontal="left" vertical="center" wrapText="1"/>
      <protection/>
    </xf>
    <xf numFmtId="178" fontId="18" fillId="33" borderId="19" xfId="60" applyNumberFormat="1" applyFont="1" applyFill="1" applyBorder="1" applyAlignment="1">
      <alignment horizontal="left" vertical="center" wrapText="1"/>
      <protection/>
    </xf>
    <xf numFmtId="178" fontId="18" fillId="33" borderId="20" xfId="60" applyNumberFormat="1" applyFont="1" applyFill="1" applyBorder="1" applyAlignment="1">
      <alignment horizontal="left" vertical="center" wrapText="1"/>
      <protection/>
    </xf>
    <xf numFmtId="178" fontId="18" fillId="33" borderId="22" xfId="60" applyNumberFormat="1" applyFont="1" applyFill="1" applyBorder="1" applyAlignment="1">
      <alignment horizontal="left" vertical="center" wrapText="1"/>
      <protection/>
    </xf>
    <xf numFmtId="0" fontId="14" fillId="33" borderId="10" xfId="60" applyFont="1" applyFill="1" applyBorder="1" applyAlignment="1">
      <alignment horizontal="center"/>
      <protection/>
    </xf>
    <xf numFmtId="182" fontId="14" fillId="33" borderId="20" xfId="60" applyNumberFormat="1" applyFont="1" applyFill="1" applyBorder="1" applyAlignment="1">
      <alignment horizontal="left" vertical="center" textRotation="255"/>
      <protection/>
    </xf>
    <xf numFmtId="0" fontId="14" fillId="33" borderId="20" xfId="60" applyFont="1" applyFill="1" applyBorder="1" applyAlignment="1">
      <alignment horizontal="left" vertical="center" wrapText="1"/>
      <protection/>
    </xf>
    <xf numFmtId="0" fontId="14" fillId="33" borderId="20" xfId="60" applyFont="1" applyFill="1" applyBorder="1" applyAlignment="1">
      <alignment horizontal="left" vertical="center"/>
      <protection/>
    </xf>
    <xf numFmtId="177" fontId="14" fillId="33" borderId="10" xfId="60" applyNumberFormat="1" applyFont="1" applyFill="1" applyBorder="1" applyAlignment="1">
      <alignment horizontal="right" vertical="center" wrapText="1"/>
      <protection/>
    </xf>
    <xf numFmtId="177" fontId="14" fillId="33" borderId="10" xfId="60" applyNumberFormat="1" applyFont="1" applyFill="1" applyBorder="1" applyAlignment="1">
      <alignment horizontal="right" vertical="center"/>
      <protection/>
    </xf>
    <xf numFmtId="0" fontId="14" fillId="33" borderId="10" xfId="60" applyFont="1" applyFill="1" applyBorder="1" applyAlignment="1">
      <alignment horizontal="distributed" vertical="center" indent="5"/>
      <protection/>
    </xf>
    <xf numFmtId="0" fontId="14" fillId="33" borderId="15" xfId="60" applyFont="1" applyFill="1" applyBorder="1">
      <alignment/>
      <protection/>
    </xf>
    <xf numFmtId="177" fontId="14" fillId="33" borderId="0" xfId="60" applyNumberFormat="1" applyFont="1" applyFill="1" applyBorder="1">
      <alignment/>
      <protection/>
    </xf>
    <xf numFmtId="0" fontId="14" fillId="33" borderId="19" xfId="60" applyFont="1" applyFill="1" applyBorder="1" applyAlignment="1">
      <alignment horizontal="center"/>
      <protection/>
    </xf>
    <xf numFmtId="0" fontId="14" fillId="33" borderId="20" xfId="60" applyFont="1" applyFill="1" applyBorder="1" applyAlignment="1">
      <alignment horizontal="center"/>
      <protection/>
    </xf>
    <xf numFmtId="0" fontId="14" fillId="33" borderId="22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6.421875" style="0" bestFit="1" customWidth="1"/>
    <col min="5" max="5" width="15.421875" style="0" customWidth="1"/>
  </cols>
  <sheetData>
    <row r="1" ht="16.5">
      <c r="A1" s="101" t="s">
        <v>40</v>
      </c>
    </row>
    <row r="2" spans="1:8" ht="17.25">
      <c r="A2" s="179" t="s">
        <v>41</v>
      </c>
      <c r="B2" s="179"/>
      <c r="C2" s="179"/>
      <c r="D2" s="179"/>
      <c r="E2" s="179"/>
      <c r="F2" s="179"/>
      <c r="G2" s="179"/>
      <c r="H2" s="179"/>
    </row>
    <row r="3" spans="1:8" ht="9" customHeight="1">
      <c r="A3" s="96"/>
      <c r="B3" s="96"/>
      <c r="C3" s="96"/>
      <c r="D3" s="96"/>
      <c r="E3" s="96"/>
      <c r="F3" s="96"/>
      <c r="G3" s="96"/>
      <c r="H3" s="96"/>
    </row>
    <row r="4" spans="1:8" ht="16.5">
      <c r="A4" s="180">
        <v>40401</v>
      </c>
      <c r="B4" s="180"/>
      <c r="C4" s="180"/>
      <c r="D4" s="180"/>
      <c r="E4" s="180"/>
      <c r="F4" s="180"/>
      <c r="G4" s="180"/>
      <c r="H4" s="180"/>
    </row>
    <row r="5" spans="1:7" ht="16.5">
      <c r="A5" s="97"/>
      <c r="B5" s="97"/>
      <c r="C5" s="97"/>
      <c r="D5" s="97"/>
      <c r="E5" s="97"/>
      <c r="F5" s="97"/>
      <c r="G5" s="97"/>
    </row>
    <row r="6" spans="1:8" ht="16.5">
      <c r="A6" s="181" t="s">
        <v>33</v>
      </c>
      <c r="B6" s="181"/>
      <c r="C6" s="181"/>
      <c r="D6" s="181"/>
      <c r="E6" s="181"/>
      <c r="F6" s="181"/>
      <c r="G6" s="181"/>
      <c r="H6" s="181"/>
    </row>
    <row r="7" spans="1:7" ht="16.5">
      <c r="A7" s="98"/>
      <c r="B7" s="98"/>
      <c r="C7" s="98"/>
      <c r="D7" s="98"/>
      <c r="E7" s="98"/>
      <c r="F7" s="98"/>
      <c r="G7" s="98"/>
    </row>
    <row r="8" spans="1:7" ht="16.5">
      <c r="A8" s="98"/>
      <c r="B8" s="98"/>
      <c r="C8" s="98"/>
      <c r="D8" s="98"/>
      <c r="E8" s="98"/>
      <c r="F8" s="98"/>
      <c r="G8" s="98"/>
    </row>
    <row r="9" spans="1:7" ht="17.25">
      <c r="A9" s="98"/>
      <c r="B9" s="98"/>
      <c r="C9" s="98"/>
      <c r="D9" s="98"/>
      <c r="E9" s="185" t="s">
        <v>42</v>
      </c>
      <c r="F9" s="99" t="s">
        <v>34</v>
      </c>
      <c r="G9" s="99"/>
    </row>
    <row r="10" spans="1:7" ht="17.25">
      <c r="A10" s="98"/>
      <c r="B10" s="98"/>
      <c r="C10" s="98"/>
      <c r="D10" s="98"/>
      <c r="E10" s="185"/>
      <c r="F10" s="99" t="s">
        <v>35</v>
      </c>
      <c r="G10" s="99"/>
    </row>
    <row r="11" spans="1:7" ht="17.25">
      <c r="A11" s="98"/>
      <c r="B11" s="98"/>
      <c r="C11" s="98"/>
      <c r="D11" s="98"/>
      <c r="E11" s="106" t="s">
        <v>43</v>
      </c>
      <c r="F11" s="99" t="s">
        <v>36</v>
      </c>
      <c r="G11" s="99"/>
    </row>
    <row r="12" spans="1:7" ht="17.25">
      <c r="A12" s="98"/>
      <c r="B12" s="98"/>
      <c r="C12" s="98"/>
      <c r="D12" s="98"/>
      <c r="E12" s="106" t="s">
        <v>44</v>
      </c>
      <c r="F12" s="99" t="s">
        <v>39</v>
      </c>
      <c r="G12" s="99"/>
    </row>
    <row r="13" spans="1:7" ht="16.5">
      <c r="A13" s="98"/>
      <c r="B13" s="98"/>
      <c r="C13" s="98"/>
      <c r="D13" s="98"/>
      <c r="E13" s="98"/>
      <c r="F13" s="98"/>
      <c r="G13" s="98"/>
    </row>
    <row r="14" spans="1:7" ht="16.5">
      <c r="A14" s="98"/>
      <c r="B14" s="98"/>
      <c r="C14" s="98"/>
      <c r="D14" s="98"/>
      <c r="E14" s="98"/>
      <c r="F14" s="98"/>
      <c r="G14" s="98"/>
    </row>
    <row r="15" spans="1:7" ht="16.5">
      <c r="A15" s="98"/>
      <c r="B15" s="98"/>
      <c r="C15" s="98"/>
      <c r="D15" s="98"/>
      <c r="E15" s="98"/>
      <c r="F15" s="98"/>
      <c r="G15" s="98"/>
    </row>
    <row r="16" spans="1:8" ht="13.5" customHeight="1">
      <c r="A16" s="182" t="s">
        <v>45</v>
      </c>
      <c r="B16" s="182"/>
      <c r="C16" s="182"/>
      <c r="D16" s="182"/>
      <c r="E16" s="182"/>
      <c r="F16" s="182"/>
      <c r="G16" s="182"/>
      <c r="H16" s="182"/>
    </row>
    <row r="17" spans="1:8" ht="13.5" customHeight="1">
      <c r="A17" s="182"/>
      <c r="B17" s="182"/>
      <c r="C17" s="182"/>
      <c r="D17" s="182"/>
      <c r="E17" s="182"/>
      <c r="F17" s="182"/>
      <c r="G17" s="182"/>
      <c r="H17" s="182"/>
    </row>
    <row r="18" spans="1:8" ht="13.5" customHeight="1">
      <c r="A18" s="182"/>
      <c r="B18" s="182"/>
      <c r="C18" s="182"/>
      <c r="D18" s="182"/>
      <c r="E18" s="182"/>
      <c r="F18" s="182"/>
      <c r="G18" s="182"/>
      <c r="H18" s="182"/>
    </row>
    <row r="19" spans="1:7" ht="16.5">
      <c r="A19" s="98"/>
      <c r="B19" s="98"/>
      <c r="C19" s="98"/>
      <c r="D19" s="98"/>
      <c r="E19" s="98"/>
      <c r="F19" s="98"/>
      <c r="G19" s="98"/>
    </row>
    <row r="20" spans="1:7" ht="16.5">
      <c r="A20" s="98"/>
      <c r="B20" s="98"/>
      <c r="C20" s="98"/>
      <c r="D20" s="98"/>
      <c r="E20" s="98"/>
      <c r="F20" s="98"/>
      <c r="G20" s="98"/>
    </row>
    <row r="21" spans="1:8" ht="16.5">
      <c r="A21" s="183" t="s">
        <v>37</v>
      </c>
      <c r="B21" s="183"/>
      <c r="C21" s="183"/>
      <c r="D21" s="183"/>
      <c r="E21" s="183"/>
      <c r="F21" s="183"/>
      <c r="G21" s="183"/>
      <c r="H21" s="183"/>
    </row>
    <row r="22" spans="1:7" ht="16.5">
      <c r="A22" s="98"/>
      <c r="B22" s="98"/>
      <c r="C22" s="98"/>
      <c r="D22" s="98"/>
      <c r="E22" s="98"/>
      <c r="F22" s="98"/>
      <c r="G22" s="98"/>
    </row>
    <row r="23" spans="1:7" ht="16.5">
      <c r="A23" s="98"/>
      <c r="B23" s="98"/>
      <c r="C23" s="98"/>
      <c r="D23" s="98"/>
      <c r="E23" s="98"/>
      <c r="F23" s="98"/>
      <c r="G23" s="98"/>
    </row>
    <row r="24" spans="1:8" ht="17.25">
      <c r="A24" s="184">
        <v>6844000</v>
      </c>
      <c r="B24" s="184"/>
      <c r="C24" s="184"/>
      <c r="D24" s="184"/>
      <c r="E24" s="184"/>
      <c r="F24" s="184"/>
      <c r="G24" s="184"/>
      <c r="H24" s="184"/>
    </row>
    <row r="25" spans="1:7" ht="16.5">
      <c r="A25" s="98"/>
      <c r="B25" s="98"/>
      <c r="C25" s="98"/>
      <c r="D25" s="98"/>
      <c r="E25" s="98"/>
      <c r="F25" s="98"/>
      <c r="G25" s="98"/>
    </row>
    <row r="26" spans="1:7" ht="16.5">
      <c r="A26" s="98"/>
      <c r="B26" s="98"/>
      <c r="C26" s="98"/>
      <c r="D26" s="98"/>
      <c r="E26" s="98"/>
      <c r="F26" s="98"/>
      <c r="G26" s="98"/>
    </row>
    <row r="27" spans="1:7" ht="16.5">
      <c r="A27" s="98"/>
      <c r="B27" s="98"/>
      <c r="C27" s="98"/>
      <c r="D27" s="98"/>
      <c r="E27" s="98"/>
      <c r="F27" s="98"/>
      <c r="G27" s="98"/>
    </row>
    <row r="28" spans="1:7" ht="16.5">
      <c r="A28" s="98"/>
      <c r="B28" s="98"/>
      <c r="C28" s="98"/>
      <c r="D28" s="98"/>
      <c r="E28" s="98"/>
      <c r="F28" s="98"/>
      <c r="G28" s="98"/>
    </row>
    <row r="29" spans="1:7" ht="16.5">
      <c r="A29" s="101"/>
      <c r="B29" s="101"/>
      <c r="C29" s="101"/>
      <c r="D29" s="101"/>
      <c r="E29" s="101"/>
      <c r="F29" s="101"/>
      <c r="G29" s="101"/>
    </row>
    <row r="30" spans="1:7" ht="16.5">
      <c r="A30" s="101"/>
      <c r="B30" s="101"/>
      <c r="C30" s="101"/>
      <c r="D30" s="101"/>
      <c r="E30" s="101"/>
      <c r="F30" s="101"/>
      <c r="G30" s="101"/>
    </row>
    <row r="31" spans="1:7" ht="16.5">
      <c r="A31" s="101"/>
      <c r="B31" s="101"/>
      <c r="C31" s="101"/>
      <c r="D31" s="101"/>
      <c r="E31" s="101"/>
      <c r="F31" s="101"/>
      <c r="G31" s="101"/>
    </row>
    <row r="32" spans="1:7" ht="16.5">
      <c r="A32" s="101"/>
      <c r="B32" s="101"/>
      <c r="C32" s="101"/>
      <c r="D32" s="101"/>
      <c r="E32" s="101"/>
      <c r="F32" s="101"/>
      <c r="G32" s="101"/>
    </row>
    <row r="33" spans="1:7" ht="16.5">
      <c r="A33" s="98"/>
      <c r="B33" s="98"/>
      <c r="C33" s="98"/>
      <c r="D33" s="98"/>
      <c r="E33" s="98"/>
      <c r="F33" s="98"/>
      <c r="G33" s="98"/>
    </row>
    <row r="34" spans="1:7" ht="16.5">
      <c r="A34" s="98" t="s">
        <v>38</v>
      </c>
      <c r="B34" s="98"/>
      <c r="C34" s="98"/>
      <c r="D34" s="98"/>
      <c r="E34" s="98"/>
      <c r="F34" s="98"/>
      <c r="G34" s="98"/>
    </row>
    <row r="35" spans="1:7" ht="9.75" customHeight="1">
      <c r="A35" s="98"/>
      <c r="B35" s="98"/>
      <c r="C35" s="98"/>
      <c r="D35" s="98"/>
      <c r="E35" s="98"/>
      <c r="F35" s="98"/>
      <c r="G35" s="98"/>
    </row>
    <row r="36" spans="1:7" ht="16.5">
      <c r="A36" s="101" t="s">
        <v>222</v>
      </c>
      <c r="B36" s="98"/>
      <c r="C36" s="98"/>
      <c r="D36" s="98"/>
      <c r="E36" s="98"/>
      <c r="F36" s="98"/>
      <c r="G36" s="98"/>
    </row>
    <row r="37" spans="1:7" ht="9.75" customHeight="1">
      <c r="A37" s="98"/>
      <c r="B37" s="98"/>
      <c r="C37" s="98"/>
      <c r="D37" s="98"/>
      <c r="E37" s="98"/>
      <c r="F37" s="98"/>
      <c r="G37" s="98"/>
    </row>
    <row r="38" spans="1:7" ht="16.5">
      <c r="A38" s="101" t="s">
        <v>46</v>
      </c>
      <c r="B38" s="98"/>
      <c r="C38" s="98"/>
      <c r="D38" s="98"/>
      <c r="E38" s="98"/>
      <c r="F38" s="98"/>
      <c r="G38" s="98"/>
    </row>
    <row r="39" spans="1:7" ht="16.5">
      <c r="A39" s="98"/>
      <c r="B39" s="98"/>
      <c r="C39" s="98"/>
      <c r="D39" s="98"/>
      <c r="E39" s="98"/>
      <c r="F39" s="98"/>
      <c r="G39" s="98"/>
    </row>
    <row r="40" spans="1:7" ht="16.5">
      <c r="A40" s="98"/>
      <c r="B40" s="98"/>
      <c r="C40" s="98"/>
      <c r="D40" s="98"/>
      <c r="E40" s="98"/>
      <c r="F40" s="98"/>
      <c r="G40" s="98"/>
    </row>
    <row r="41" spans="1:7" ht="16.5">
      <c r="A41" s="98"/>
      <c r="B41" s="98"/>
      <c r="C41" s="98"/>
      <c r="D41" s="98"/>
      <c r="E41" s="98"/>
      <c r="F41" s="98"/>
      <c r="G41" s="98"/>
    </row>
    <row r="42" spans="1:7" ht="16.5">
      <c r="A42" s="98"/>
      <c r="B42" s="98"/>
      <c r="C42" s="98"/>
      <c r="D42" s="98"/>
      <c r="E42" s="98"/>
      <c r="F42" s="98"/>
      <c r="G42" s="98"/>
    </row>
    <row r="43" spans="1:7" ht="16.5">
      <c r="A43" s="98"/>
      <c r="B43" s="98"/>
      <c r="C43" s="98"/>
      <c r="D43" s="98"/>
      <c r="E43" s="98"/>
      <c r="F43" s="98"/>
      <c r="G43" s="98"/>
    </row>
    <row r="44" spans="1:8" ht="17.25">
      <c r="A44" s="98"/>
      <c r="B44" s="98"/>
      <c r="C44" s="98"/>
      <c r="D44" s="107"/>
      <c r="E44" s="100"/>
      <c r="F44" s="100"/>
      <c r="G44" s="100"/>
      <c r="H44" s="100"/>
    </row>
    <row r="45" spans="1:8" ht="17.25">
      <c r="A45" s="98"/>
      <c r="B45" s="98"/>
      <c r="C45" s="98"/>
      <c r="D45" s="107"/>
      <c r="E45" s="100"/>
      <c r="F45" s="100"/>
      <c r="G45" s="100"/>
      <c r="H45" s="100"/>
    </row>
    <row r="46" spans="1:8" ht="17.25">
      <c r="A46" s="98"/>
      <c r="B46" s="98"/>
      <c r="C46" s="98"/>
      <c r="D46" s="107"/>
      <c r="E46" s="100"/>
      <c r="F46" s="100"/>
      <c r="G46" s="100"/>
      <c r="H46" s="100"/>
    </row>
    <row r="47" spans="1:8" ht="17.25">
      <c r="A47" s="98"/>
      <c r="B47" s="98"/>
      <c r="C47" s="98"/>
      <c r="D47" s="107"/>
      <c r="E47" s="100"/>
      <c r="F47" s="100"/>
      <c r="G47" s="100"/>
      <c r="H47" s="100"/>
    </row>
    <row r="48" spans="1:8" ht="17.25">
      <c r="A48" s="98"/>
      <c r="B48" s="98"/>
      <c r="C48" s="98"/>
      <c r="D48" s="107"/>
      <c r="E48" s="100"/>
      <c r="F48" s="100"/>
      <c r="G48" s="100"/>
      <c r="H48" s="108"/>
    </row>
    <row r="49" spans="1:8" ht="16.5">
      <c r="A49" s="98"/>
      <c r="B49" s="98"/>
      <c r="C49" s="98"/>
      <c r="D49" s="108"/>
      <c r="E49" s="108"/>
      <c r="F49" s="108"/>
      <c r="G49" s="108"/>
      <c r="H49" s="109"/>
    </row>
    <row r="50" spans="1:7" ht="16.5">
      <c r="A50" s="98"/>
      <c r="B50" s="98"/>
      <c r="C50" s="98"/>
      <c r="D50" s="98"/>
      <c r="E50" s="98"/>
      <c r="F50" s="98"/>
      <c r="G50" s="98"/>
    </row>
    <row r="51" spans="1:7" ht="16.5">
      <c r="A51" s="98"/>
      <c r="B51" s="98"/>
      <c r="C51" s="98"/>
      <c r="D51" s="98"/>
      <c r="E51" s="98"/>
      <c r="F51" s="98"/>
      <c r="G51" s="98"/>
    </row>
    <row r="52" spans="1:7" ht="16.5">
      <c r="A52" s="98"/>
      <c r="B52" s="98"/>
      <c r="C52" s="98"/>
      <c r="D52" s="98"/>
      <c r="E52" s="98"/>
      <c r="F52" s="98"/>
      <c r="G52" s="98"/>
    </row>
    <row r="53" spans="1:7" ht="16.5">
      <c r="A53" s="98"/>
      <c r="B53" s="98"/>
      <c r="C53" s="98"/>
      <c r="D53" s="98"/>
      <c r="E53" s="98"/>
      <c r="F53" s="98"/>
      <c r="G53" s="98"/>
    </row>
    <row r="54" spans="1:7" ht="16.5">
      <c r="A54" s="98"/>
      <c r="B54" s="98"/>
      <c r="C54" s="98"/>
      <c r="D54" s="98"/>
      <c r="E54" s="98"/>
      <c r="F54" s="98"/>
      <c r="G54" s="98"/>
    </row>
    <row r="55" spans="1:7" ht="16.5">
      <c r="A55" s="98"/>
      <c r="B55" s="98"/>
      <c r="C55" s="98"/>
      <c r="D55" s="98"/>
      <c r="E55" s="98"/>
      <c r="F55" s="98"/>
      <c r="G55" s="98"/>
    </row>
    <row r="56" spans="1:7" ht="16.5">
      <c r="A56" s="98"/>
      <c r="B56" s="98"/>
      <c r="C56" s="98"/>
      <c r="D56" s="98"/>
      <c r="E56" s="98"/>
      <c r="F56" s="98"/>
      <c r="G56" s="98"/>
    </row>
    <row r="57" spans="1:7" ht="16.5">
      <c r="A57" s="98"/>
      <c r="B57" s="98"/>
      <c r="C57" s="98"/>
      <c r="D57" s="98"/>
      <c r="E57" s="98"/>
      <c r="F57" s="98"/>
      <c r="G57" s="98"/>
    </row>
    <row r="58" spans="1:7" ht="16.5">
      <c r="A58" s="98"/>
      <c r="B58" s="98"/>
      <c r="C58" s="98"/>
      <c r="D58" s="98"/>
      <c r="E58" s="98"/>
      <c r="F58" s="98"/>
      <c r="G58" s="98"/>
    </row>
    <row r="59" spans="1:7" ht="16.5">
      <c r="A59" s="98"/>
      <c r="B59" s="98"/>
      <c r="C59" s="98"/>
      <c r="D59" s="98"/>
      <c r="E59" s="98"/>
      <c r="F59" s="98"/>
      <c r="G59" s="98"/>
    </row>
    <row r="60" spans="1:7" ht="16.5">
      <c r="A60" s="98"/>
      <c r="B60" s="98"/>
      <c r="C60" s="98"/>
      <c r="D60" s="98"/>
      <c r="E60" s="98"/>
      <c r="F60" s="98"/>
      <c r="G60" s="98"/>
    </row>
    <row r="61" spans="1:7" ht="16.5">
      <c r="A61" s="98"/>
      <c r="B61" s="98"/>
      <c r="C61" s="98"/>
      <c r="D61" s="98"/>
      <c r="E61" s="98"/>
      <c r="F61" s="98"/>
      <c r="G61" s="98"/>
    </row>
    <row r="62" spans="1:7" ht="16.5">
      <c r="A62" s="98"/>
      <c r="B62" s="98"/>
      <c r="C62" s="98"/>
      <c r="D62" s="98"/>
      <c r="E62" s="98"/>
      <c r="F62" s="98"/>
      <c r="G62" s="98"/>
    </row>
    <row r="63" spans="1:7" ht="16.5">
      <c r="A63" s="98"/>
      <c r="B63" s="98"/>
      <c r="C63" s="98"/>
      <c r="D63" s="98"/>
      <c r="E63" s="98"/>
      <c r="F63" s="98"/>
      <c r="G63" s="98"/>
    </row>
    <row r="64" spans="1:7" ht="16.5">
      <c r="A64" s="98"/>
      <c r="B64" s="98"/>
      <c r="C64" s="98"/>
      <c r="D64" s="98"/>
      <c r="E64" s="98"/>
      <c r="F64" s="98"/>
      <c r="G64" s="98"/>
    </row>
    <row r="65" spans="1:7" ht="16.5">
      <c r="A65" s="98"/>
      <c r="B65" s="98"/>
      <c r="C65" s="98"/>
      <c r="D65" s="98"/>
      <c r="E65" s="98"/>
      <c r="F65" s="98"/>
      <c r="G65" s="98"/>
    </row>
    <row r="66" spans="1:7" ht="16.5">
      <c r="A66" s="98"/>
      <c r="B66" s="98"/>
      <c r="C66" s="98"/>
      <c r="D66" s="98"/>
      <c r="E66" s="98"/>
      <c r="F66" s="98"/>
      <c r="G66" s="98"/>
    </row>
    <row r="67" spans="1:7" ht="16.5">
      <c r="A67" s="98"/>
      <c r="B67" s="98"/>
      <c r="C67" s="98"/>
      <c r="D67" s="98"/>
      <c r="E67" s="98"/>
      <c r="F67" s="98"/>
      <c r="G67" s="98"/>
    </row>
    <row r="68" spans="1:7" ht="16.5">
      <c r="A68" s="98"/>
      <c r="B68" s="98"/>
      <c r="C68" s="98"/>
      <c r="D68" s="98"/>
      <c r="E68" s="98"/>
      <c r="F68" s="98"/>
      <c r="G68" s="98"/>
    </row>
    <row r="69" spans="1:7" ht="16.5">
      <c r="A69" s="98"/>
      <c r="B69" s="98"/>
      <c r="C69" s="98"/>
      <c r="D69" s="98"/>
      <c r="E69" s="98"/>
      <c r="F69" s="98"/>
      <c r="G69" s="98"/>
    </row>
    <row r="70" spans="1:7" ht="16.5">
      <c r="A70" s="98"/>
      <c r="B70" s="98"/>
      <c r="C70" s="98"/>
      <c r="D70" s="98"/>
      <c r="E70" s="98"/>
      <c r="F70" s="98"/>
      <c r="G70" s="98"/>
    </row>
    <row r="71" spans="1:7" ht="16.5">
      <c r="A71" s="98"/>
      <c r="B71" s="98"/>
      <c r="C71" s="98"/>
      <c r="D71" s="98"/>
      <c r="E71" s="98"/>
      <c r="F71" s="98"/>
      <c r="G71" s="98"/>
    </row>
    <row r="72" spans="1:7" ht="16.5">
      <c r="A72" s="98"/>
      <c r="B72" s="98"/>
      <c r="C72" s="98"/>
      <c r="D72" s="98"/>
      <c r="E72" s="98"/>
      <c r="F72" s="98"/>
      <c r="G72" s="98"/>
    </row>
    <row r="73" spans="1:7" ht="16.5">
      <c r="A73" s="98"/>
      <c r="B73" s="98"/>
      <c r="C73" s="98"/>
      <c r="D73" s="98"/>
      <c r="E73" s="98"/>
      <c r="F73" s="98"/>
      <c r="G73" s="98"/>
    </row>
    <row r="74" spans="1:7" ht="16.5">
      <c r="A74" s="98"/>
      <c r="B74" s="98"/>
      <c r="C74" s="98"/>
      <c r="D74" s="98"/>
      <c r="E74" s="98"/>
      <c r="F74" s="98"/>
      <c r="G74" s="98"/>
    </row>
  </sheetData>
  <sheetProtection/>
  <mergeCells count="7">
    <mergeCell ref="A2:H2"/>
    <mergeCell ref="A4:H4"/>
    <mergeCell ref="A6:H6"/>
    <mergeCell ref="A16:H18"/>
    <mergeCell ref="A21:H21"/>
    <mergeCell ref="A24:H24"/>
    <mergeCell ref="E9:E10"/>
  </mergeCells>
  <printOptions horizontalCentered="1"/>
  <pageMargins left="0.7874015748031497" right="0.7874015748031497" top="0.98425196850393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57421875" style="2" customWidth="1"/>
    <col min="2" max="2" width="15.57421875" style="2" customWidth="1"/>
    <col min="3" max="3" width="15.140625" style="2" customWidth="1"/>
    <col min="4" max="4" width="17.421875" style="2" customWidth="1"/>
    <col min="5" max="5" width="10.57421875" style="2" customWidth="1"/>
    <col min="6" max="6" width="11.8515625" style="2" bestFit="1" customWidth="1"/>
    <col min="7" max="16384" width="9.00390625" style="2" customWidth="1"/>
  </cols>
  <sheetData>
    <row r="1" spans="1:5" ht="12.75" customHeight="1">
      <c r="A1" s="16" t="s">
        <v>48</v>
      </c>
      <c r="B1" s="16"/>
      <c r="C1" s="16"/>
      <c r="D1" s="16"/>
      <c r="E1" s="16"/>
    </row>
    <row r="2" spans="1:10" ht="19.5" customHeight="1">
      <c r="A2" s="195" t="s">
        <v>47</v>
      </c>
      <c r="B2" s="195"/>
      <c r="C2" s="195"/>
      <c r="D2" s="195"/>
      <c r="E2" s="195"/>
      <c r="F2" s="112"/>
      <c r="G2" s="112"/>
      <c r="H2" s="112"/>
      <c r="I2" s="112"/>
      <c r="J2" s="112"/>
    </row>
    <row r="3" spans="1:5" ht="19.5" customHeight="1">
      <c r="A3" s="17"/>
      <c r="B3" s="17"/>
      <c r="C3" s="196" t="s">
        <v>0</v>
      </c>
      <c r="D3" s="196"/>
      <c r="E3" s="196"/>
    </row>
    <row r="4" spans="1:5" ht="19.5" customHeight="1">
      <c r="A4" s="18" t="s">
        <v>61</v>
      </c>
      <c r="B4" s="18"/>
      <c r="C4" s="18"/>
      <c r="D4" s="18"/>
      <c r="E4" s="18"/>
    </row>
    <row r="5" spans="1:5" ht="34.5" customHeight="1">
      <c r="A5" s="177" t="s">
        <v>60</v>
      </c>
      <c r="B5" s="114" t="s">
        <v>62</v>
      </c>
      <c r="C5" s="197" t="s">
        <v>59</v>
      </c>
      <c r="D5" s="197"/>
      <c r="E5" s="197"/>
    </row>
    <row r="6" spans="1:5" ht="34.5" customHeight="1">
      <c r="A6" s="21" t="s">
        <v>1</v>
      </c>
      <c r="B6" s="24">
        <v>6844000</v>
      </c>
      <c r="C6" s="189" t="s">
        <v>2</v>
      </c>
      <c r="D6" s="190"/>
      <c r="E6" s="191"/>
    </row>
    <row r="7" spans="1:5" ht="34.5" customHeight="1">
      <c r="A7" s="21" t="s">
        <v>198</v>
      </c>
      <c r="B7" s="24">
        <v>36790000</v>
      </c>
      <c r="C7" s="115" t="s">
        <v>199</v>
      </c>
      <c r="D7" s="116"/>
      <c r="E7" s="117"/>
    </row>
    <row r="8" spans="1:5" ht="34.5" customHeight="1">
      <c r="A8" s="21" t="s">
        <v>198</v>
      </c>
      <c r="B8" s="24">
        <v>586000</v>
      </c>
      <c r="C8" s="115" t="s">
        <v>200</v>
      </c>
      <c r="D8" s="116"/>
      <c r="E8" s="117"/>
    </row>
    <row r="9" spans="1:5" ht="34.5" customHeight="1">
      <c r="A9" s="19" t="s">
        <v>3</v>
      </c>
      <c r="B9" s="24">
        <f>SUM(B6:B8)</f>
        <v>44220000</v>
      </c>
      <c r="C9" s="186"/>
      <c r="D9" s="187"/>
      <c r="E9" s="188"/>
    </row>
    <row r="10" spans="1:5" ht="34.5" customHeight="1">
      <c r="A10" s="18" t="s">
        <v>49</v>
      </c>
      <c r="B10" s="18"/>
      <c r="C10" s="18"/>
      <c r="D10" s="18"/>
      <c r="E10" s="18"/>
    </row>
    <row r="11" spans="1:5" ht="34.5" customHeight="1">
      <c r="A11" s="176" t="s">
        <v>60</v>
      </c>
      <c r="B11" s="114" t="s">
        <v>62</v>
      </c>
      <c r="C11" s="192" t="s">
        <v>59</v>
      </c>
      <c r="D11" s="193"/>
      <c r="E11" s="194"/>
    </row>
    <row r="12" spans="1:5" ht="34.5" customHeight="1">
      <c r="A12" s="26" t="s">
        <v>50</v>
      </c>
      <c r="B12" s="19"/>
      <c r="C12" s="20"/>
      <c r="D12" s="20"/>
      <c r="E12" s="105"/>
    </row>
    <row r="13" spans="1:5" ht="34.5" customHeight="1">
      <c r="A13" s="26" t="s">
        <v>55</v>
      </c>
      <c r="B13" s="24">
        <v>2500000</v>
      </c>
      <c r="C13" s="22"/>
      <c r="D13" s="22"/>
      <c r="E13" s="25"/>
    </row>
    <row r="14" spans="1:5" ht="34.5" customHeight="1">
      <c r="A14" s="21" t="s">
        <v>56</v>
      </c>
      <c r="B14" s="24">
        <v>2175000</v>
      </c>
      <c r="C14" s="20"/>
      <c r="D14" s="22"/>
      <c r="E14" s="30"/>
    </row>
    <row r="15" spans="1:5" ht="34.5" customHeight="1">
      <c r="A15" s="26" t="s">
        <v>57</v>
      </c>
      <c r="B15" s="24">
        <v>7180000</v>
      </c>
      <c r="C15" s="113"/>
      <c r="D15" s="22"/>
      <c r="E15" s="30"/>
    </row>
    <row r="16" spans="1:5" ht="34.5" customHeight="1">
      <c r="A16" s="26" t="s">
        <v>58</v>
      </c>
      <c r="B16" s="24">
        <v>19000000</v>
      </c>
      <c r="C16" s="20"/>
      <c r="D16" s="22"/>
      <c r="E16" s="30"/>
    </row>
    <row r="17" spans="1:5" ht="34.5" customHeight="1">
      <c r="A17" s="176" t="s">
        <v>203</v>
      </c>
      <c r="B17" s="24">
        <f>SUM(B13:B16)</f>
        <v>30855000</v>
      </c>
      <c r="C17" s="175"/>
      <c r="D17" s="27"/>
      <c r="E17" s="30"/>
    </row>
    <row r="18" spans="1:5" ht="34.5" customHeight="1">
      <c r="A18" s="26" t="s">
        <v>202</v>
      </c>
      <c r="B18" s="19"/>
      <c r="C18" s="175"/>
      <c r="D18" s="27"/>
      <c r="E18" s="30"/>
    </row>
    <row r="19" spans="1:5" ht="34.5" customHeight="1">
      <c r="A19" s="26" t="s">
        <v>55</v>
      </c>
      <c r="B19" s="24">
        <v>0</v>
      </c>
      <c r="C19" s="175"/>
      <c r="D19" s="27"/>
      <c r="E19" s="30"/>
    </row>
    <row r="20" spans="1:5" ht="34.5" customHeight="1">
      <c r="A20" s="21" t="s">
        <v>56</v>
      </c>
      <c r="B20" s="24">
        <v>6955000</v>
      </c>
      <c r="C20" s="175"/>
      <c r="D20" s="27"/>
      <c r="E20" s="30"/>
    </row>
    <row r="21" spans="1:5" ht="34.5" customHeight="1">
      <c r="A21" s="26" t="s">
        <v>57</v>
      </c>
      <c r="B21" s="24">
        <v>6410000</v>
      </c>
      <c r="C21" s="175"/>
      <c r="D21" s="27"/>
      <c r="E21" s="30"/>
    </row>
    <row r="22" spans="1:5" ht="34.5" customHeight="1">
      <c r="A22" s="26" t="s">
        <v>58</v>
      </c>
      <c r="B22" s="24">
        <v>0</v>
      </c>
      <c r="C22" s="175"/>
      <c r="D22" s="27"/>
      <c r="E22" s="30"/>
    </row>
    <row r="23" spans="1:5" ht="34.5" customHeight="1">
      <c r="A23" s="176" t="s">
        <v>203</v>
      </c>
      <c r="B23" s="24">
        <f>SUM(B19:B22)</f>
        <v>13365000</v>
      </c>
      <c r="C23" s="20"/>
      <c r="D23" s="22"/>
      <c r="E23" s="25"/>
    </row>
    <row r="24" spans="1:5" ht="34.5" customHeight="1">
      <c r="A24" s="19" t="s">
        <v>201</v>
      </c>
      <c r="B24" s="24">
        <f>SUM(B17,B23)</f>
        <v>44220000</v>
      </c>
      <c r="C24" s="29"/>
      <c r="D24" s="22"/>
      <c r="E24" s="23"/>
    </row>
    <row r="25" spans="1:5" ht="16.5">
      <c r="A25" s="18"/>
      <c r="B25" s="18"/>
      <c r="C25" s="18"/>
      <c r="D25" s="18"/>
      <c r="E25" s="18"/>
    </row>
    <row r="26" spans="1:5" ht="16.5">
      <c r="A26" s="18"/>
      <c r="B26" s="18"/>
      <c r="C26" s="18"/>
      <c r="D26" s="18"/>
      <c r="E26" s="18"/>
    </row>
    <row r="27" spans="1:5" ht="13.5">
      <c r="A27" s="102"/>
      <c r="B27" s="102"/>
      <c r="C27" s="102"/>
      <c r="D27" s="102"/>
      <c r="E27" s="102"/>
    </row>
    <row r="28" spans="1:5" ht="13.5">
      <c r="A28" s="103"/>
      <c r="B28" s="103"/>
      <c r="C28" s="103"/>
      <c r="D28" s="103"/>
      <c r="E28" s="103"/>
    </row>
    <row r="29" spans="1:5" ht="13.5">
      <c r="A29" s="103"/>
      <c r="B29" s="103"/>
      <c r="C29" s="103"/>
      <c r="D29" s="103"/>
      <c r="E29" s="103"/>
    </row>
    <row r="30" spans="1:5" ht="13.5">
      <c r="A30" s="103"/>
      <c r="B30" s="103"/>
      <c r="C30" s="103"/>
      <c r="D30" s="103"/>
      <c r="E30" s="103"/>
    </row>
    <row r="31" spans="1:5" ht="13.5">
      <c r="A31" s="103"/>
      <c r="B31" s="103"/>
      <c r="C31" s="103"/>
      <c r="D31" s="103"/>
      <c r="E31" s="103"/>
    </row>
    <row r="32" spans="1:5" ht="13.5">
      <c r="A32" s="103"/>
      <c r="B32" s="103"/>
      <c r="C32" s="103"/>
      <c r="D32" s="103"/>
      <c r="E32" s="103"/>
    </row>
    <row r="33" spans="1:5" ht="13.5">
      <c r="A33" s="104"/>
      <c r="B33" s="104"/>
      <c r="C33" s="104"/>
      <c r="D33" s="104"/>
      <c r="E33" s="104"/>
    </row>
    <row r="34" spans="1:5" ht="13.5">
      <c r="A34" s="104"/>
      <c r="B34" s="104"/>
      <c r="C34" s="104"/>
      <c r="D34" s="104"/>
      <c r="E34" s="104"/>
    </row>
    <row r="35" spans="1:5" ht="13.5">
      <c r="A35" s="104"/>
      <c r="B35" s="104"/>
      <c r="C35" s="104"/>
      <c r="D35" s="104"/>
      <c r="E35" s="104"/>
    </row>
    <row r="36" spans="1:5" ht="13.5">
      <c r="A36" s="104"/>
      <c r="B36" s="104"/>
      <c r="C36" s="104"/>
      <c r="D36" s="104"/>
      <c r="E36" s="10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</sheetData>
  <sheetProtection/>
  <mergeCells count="6">
    <mergeCell ref="C9:E9"/>
    <mergeCell ref="C6:E6"/>
    <mergeCell ref="C11:E11"/>
    <mergeCell ref="A2:E2"/>
    <mergeCell ref="C3:E3"/>
    <mergeCell ref="C5:E5"/>
  </mergeCells>
  <printOptions horizontalCentered="1"/>
  <pageMargins left="0.5905511811023623" right="0.3937007874015748" top="0.7874015748031497" bottom="0.5905511811023623" header="0" footer="0"/>
  <pageSetup horizontalDpi="300" verticalDpi="3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SheetLayoutView="75" zoomScalePageLayoutView="0" workbookViewId="0" topLeftCell="A4">
      <selection activeCell="E28" sqref="E28"/>
    </sheetView>
  </sheetViews>
  <sheetFormatPr defaultColWidth="9.140625" defaultRowHeight="15"/>
  <cols>
    <col min="1" max="1" width="3.00390625" style="2" customWidth="1"/>
    <col min="2" max="2" width="9.421875" style="2" customWidth="1"/>
    <col min="3" max="3" width="10.57421875" style="2" customWidth="1"/>
    <col min="4" max="4" width="21.7109375" style="2" customWidth="1"/>
    <col min="5" max="6" width="7.7109375" style="2" customWidth="1"/>
    <col min="7" max="7" width="25.7109375" style="2" customWidth="1"/>
    <col min="8" max="8" width="12.7109375" style="2" customWidth="1"/>
    <col min="9" max="9" width="7.7109375" style="2" customWidth="1"/>
    <col min="10" max="10" width="16.421875" style="2" customWidth="1"/>
    <col min="11" max="11" width="10.00390625" style="2" customWidth="1"/>
    <col min="12" max="16384" width="9.00390625" style="2" customWidth="1"/>
  </cols>
  <sheetData>
    <row r="1" spans="1:11" ht="16.5">
      <c r="A1" s="18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.5" customHeight="1">
      <c r="A2" s="202" t="s">
        <v>52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21" ht="13.5" customHeight="1">
      <c r="A3" s="18"/>
      <c r="B3" s="18" t="s">
        <v>63</v>
      </c>
      <c r="C3" s="35"/>
      <c r="D3" s="35"/>
      <c r="E3" s="35"/>
      <c r="F3" s="36"/>
      <c r="G3" s="35"/>
      <c r="H3" s="35"/>
      <c r="I3" s="35"/>
      <c r="J3" s="35"/>
      <c r="K3" s="35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18"/>
      <c r="B4" s="18" t="s">
        <v>53</v>
      </c>
      <c r="C4" s="35"/>
      <c r="D4" s="35"/>
      <c r="E4" s="35"/>
      <c r="F4" s="35"/>
      <c r="G4" s="35"/>
      <c r="H4" s="35"/>
      <c r="I4" s="35"/>
      <c r="J4" s="35"/>
      <c r="K4" s="35"/>
      <c r="M4" s="6"/>
      <c r="N4" s="6"/>
      <c r="O4" s="6"/>
      <c r="P4" s="6"/>
      <c r="Q4" s="6"/>
      <c r="R4" s="6"/>
      <c r="S4" s="6"/>
      <c r="T4" s="6"/>
      <c r="U4" s="6"/>
    </row>
    <row r="5" spans="1:11" ht="13.5" customHeight="1">
      <c r="A5" s="203" t="s">
        <v>4</v>
      </c>
      <c r="B5" s="204"/>
      <c r="C5" s="207" t="s">
        <v>5</v>
      </c>
      <c r="D5" s="207" t="s">
        <v>6</v>
      </c>
      <c r="E5" s="207" t="s">
        <v>23</v>
      </c>
      <c r="F5" s="207"/>
      <c r="G5" s="56" t="s">
        <v>7</v>
      </c>
      <c r="H5" s="208" t="s">
        <v>8</v>
      </c>
      <c r="I5" s="203" t="s">
        <v>9</v>
      </c>
      <c r="J5" s="210"/>
      <c r="K5" s="204"/>
    </row>
    <row r="6" spans="1:11" ht="13.5" customHeight="1">
      <c r="A6" s="205"/>
      <c r="B6" s="206"/>
      <c r="C6" s="207"/>
      <c r="D6" s="207"/>
      <c r="E6" s="19" t="s">
        <v>10</v>
      </c>
      <c r="F6" s="19" t="s">
        <v>11</v>
      </c>
      <c r="G6" s="28" t="s">
        <v>12</v>
      </c>
      <c r="H6" s="209"/>
      <c r="I6" s="205"/>
      <c r="J6" s="211"/>
      <c r="K6" s="206"/>
    </row>
    <row r="7" spans="1:11" ht="16.5" customHeight="1">
      <c r="A7" s="91" t="s">
        <v>31</v>
      </c>
      <c r="B7" s="71" t="s">
        <v>54</v>
      </c>
      <c r="C7" s="72">
        <v>40269</v>
      </c>
      <c r="D7" s="73" t="s">
        <v>64</v>
      </c>
      <c r="E7" s="74">
        <v>16</v>
      </c>
      <c r="F7" s="74">
        <v>1</v>
      </c>
      <c r="G7" s="75" t="s">
        <v>14</v>
      </c>
      <c r="H7" s="76">
        <f>SUM(K8:K10)</f>
        <v>1320000</v>
      </c>
      <c r="I7" s="118" t="s">
        <v>71</v>
      </c>
      <c r="J7" s="77"/>
      <c r="K7" s="92"/>
    </row>
    <row r="8" spans="1:11" ht="16.5" customHeight="1">
      <c r="A8" s="91"/>
      <c r="B8" s="78"/>
      <c r="C8" s="79"/>
      <c r="D8" s="87" t="s">
        <v>65</v>
      </c>
      <c r="E8" s="81"/>
      <c r="F8" s="81"/>
      <c r="G8" s="82"/>
      <c r="H8" s="83"/>
      <c r="I8" s="84"/>
      <c r="J8" s="85" t="s">
        <v>68</v>
      </c>
      <c r="K8" s="93">
        <f>12*100000</f>
        <v>1200000</v>
      </c>
    </row>
    <row r="9" spans="1:11" ht="16.5" customHeight="1">
      <c r="A9" s="201"/>
      <c r="B9" s="86"/>
      <c r="C9" s="79">
        <v>40238</v>
      </c>
      <c r="D9" s="87" t="s">
        <v>32</v>
      </c>
      <c r="E9" s="87"/>
      <c r="F9" s="87"/>
      <c r="G9" s="87"/>
      <c r="H9" s="83"/>
      <c r="I9" s="120" t="s">
        <v>26</v>
      </c>
      <c r="J9" s="85"/>
      <c r="K9" s="93"/>
    </row>
    <row r="10" spans="1:11" ht="16.5" customHeight="1">
      <c r="A10" s="201"/>
      <c r="B10" s="86"/>
      <c r="C10" s="88"/>
      <c r="D10" s="80" t="s">
        <v>66</v>
      </c>
      <c r="E10" s="87"/>
      <c r="F10" s="87"/>
      <c r="G10" s="89"/>
      <c r="H10" s="83"/>
      <c r="I10" s="119"/>
      <c r="J10" s="85" t="s">
        <v>72</v>
      </c>
      <c r="K10" s="93">
        <f>12*10000</f>
        <v>120000</v>
      </c>
    </row>
    <row r="11" spans="1:11" ht="16.5" customHeight="1">
      <c r="A11" s="201"/>
      <c r="B11" s="86"/>
      <c r="C11" s="88"/>
      <c r="D11" s="80" t="s">
        <v>67</v>
      </c>
      <c r="E11" s="81">
        <v>60</v>
      </c>
      <c r="F11" s="81">
        <v>4</v>
      </c>
      <c r="G11" s="80" t="s">
        <v>14</v>
      </c>
      <c r="H11" s="83"/>
      <c r="I11" s="119"/>
      <c r="J11" s="85"/>
      <c r="K11" s="93"/>
    </row>
    <row r="12" spans="1:11" ht="16.5" customHeight="1">
      <c r="A12" s="201"/>
      <c r="B12" s="86"/>
      <c r="C12" s="88"/>
      <c r="D12" s="87" t="s">
        <v>65</v>
      </c>
      <c r="E12" s="87"/>
      <c r="F12" s="87"/>
      <c r="G12" s="90"/>
      <c r="H12" s="83"/>
      <c r="I12" s="119"/>
      <c r="J12" s="85"/>
      <c r="K12" s="93"/>
    </row>
    <row r="13" spans="1:11" ht="16.5" customHeight="1">
      <c r="A13" s="91"/>
      <c r="B13" s="86"/>
      <c r="C13" s="88"/>
      <c r="D13" s="87" t="s">
        <v>32</v>
      </c>
      <c r="E13" s="87"/>
      <c r="F13" s="87"/>
      <c r="G13" s="90"/>
      <c r="H13" s="83"/>
      <c r="I13" s="119"/>
      <c r="J13" s="85"/>
      <c r="K13" s="93"/>
    </row>
    <row r="14" spans="1:11" ht="16.5" customHeight="1">
      <c r="A14" s="91"/>
      <c r="B14" s="86"/>
      <c r="C14" s="88"/>
      <c r="D14" s="80" t="s">
        <v>66</v>
      </c>
      <c r="E14" s="87"/>
      <c r="F14" s="87"/>
      <c r="G14" s="90"/>
      <c r="H14" s="83"/>
      <c r="I14" s="84"/>
      <c r="J14" s="85"/>
      <c r="K14" s="93"/>
    </row>
    <row r="15" spans="1:25" ht="16.5" customHeight="1">
      <c r="A15" s="33" t="s">
        <v>25</v>
      </c>
      <c r="B15" s="34" t="s">
        <v>69</v>
      </c>
      <c r="C15" s="37">
        <v>40269</v>
      </c>
      <c r="D15" s="53" t="s">
        <v>13</v>
      </c>
      <c r="E15" s="39">
        <v>20</v>
      </c>
      <c r="F15" s="39">
        <v>1</v>
      </c>
      <c r="G15" s="38" t="s">
        <v>14</v>
      </c>
      <c r="H15" s="45">
        <f>SUM(K16:K18)</f>
        <v>420000</v>
      </c>
      <c r="I15" s="212" t="s">
        <v>71</v>
      </c>
      <c r="J15" s="212"/>
      <c r="K15" s="70"/>
      <c r="M15" s="213"/>
      <c r="N15" s="213"/>
      <c r="O15" s="7"/>
      <c r="P15" s="8"/>
      <c r="Q15" s="215"/>
      <c r="R15" s="215"/>
      <c r="S15" s="10"/>
      <c r="T15" s="213"/>
      <c r="U15" s="214"/>
      <c r="V15" s="12"/>
      <c r="W15" s="13"/>
      <c r="X15" s="14"/>
      <c r="Y15" s="15"/>
    </row>
    <row r="16" spans="1:25" ht="16.5" customHeight="1">
      <c r="A16" s="31"/>
      <c r="B16" s="32"/>
      <c r="C16" s="41">
        <v>40238</v>
      </c>
      <c r="D16" s="54" t="s">
        <v>27</v>
      </c>
      <c r="E16" s="44"/>
      <c r="F16" s="44"/>
      <c r="G16" s="44"/>
      <c r="H16" s="46"/>
      <c r="I16" s="42">
        <v>40269</v>
      </c>
      <c r="J16" s="85" t="s">
        <v>70</v>
      </c>
      <c r="K16" s="93">
        <f>12*25000</f>
        <v>300000</v>
      </c>
      <c r="M16" s="213"/>
      <c r="N16" s="213"/>
      <c r="O16" s="7"/>
      <c r="P16" s="8"/>
      <c r="Q16" s="215"/>
      <c r="R16" s="215"/>
      <c r="S16" s="10"/>
      <c r="T16" s="213"/>
      <c r="U16" s="214"/>
      <c r="V16" s="12"/>
      <c r="W16" s="13"/>
      <c r="X16" s="14"/>
      <c r="Y16" s="15"/>
    </row>
    <row r="17" spans="1:25" ht="16.5" customHeight="1">
      <c r="A17" s="31"/>
      <c r="B17" s="32"/>
      <c r="C17" s="41"/>
      <c r="D17" s="54"/>
      <c r="E17" s="44"/>
      <c r="F17" s="44"/>
      <c r="G17" s="44"/>
      <c r="H17" s="46"/>
      <c r="I17" s="121" t="s">
        <v>26</v>
      </c>
      <c r="J17" s="85"/>
      <c r="K17" s="93"/>
      <c r="M17" s="110"/>
      <c r="N17" s="110"/>
      <c r="O17" s="7"/>
      <c r="P17" s="8"/>
      <c r="Q17" s="9"/>
      <c r="R17" s="9"/>
      <c r="S17" s="10"/>
      <c r="T17" s="110"/>
      <c r="U17" s="11"/>
      <c r="V17" s="12"/>
      <c r="W17" s="13"/>
      <c r="X17" s="14"/>
      <c r="Y17" s="15"/>
    </row>
    <row r="18" spans="1:25" ht="16.5" customHeight="1">
      <c r="A18" s="31"/>
      <c r="B18" s="32"/>
      <c r="C18" s="41"/>
      <c r="D18" s="54"/>
      <c r="E18" s="44"/>
      <c r="F18" s="44"/>
      <c r="G18" s="44"/>
      <c r="H18" s="46"/>
      <c r="I18" s="122"/>
      <c r="J18" s="85" t="s">
        <v>72</v>
      </c>
      <c r="K18" s="93">
        <f>12*10000</f>
        <v>120000</v>
      </c>
      <c r="M18" s="110"/>
      <c r="N18" s="110"/>
      <c r="O18" s="7"/>
      <c r="P18" s="8"/>
      <c r="Q18" s="9"/>
      <c r="R18" s="9"/>
      <c r="S18" s="10"/>
      <c r="T18" s="110"/>
      <c r="U18" s="11"/>
      <c r="V18" s="12"/>
      <c r="W18" s="13"/>
      <c r="X18" s="14"/>
      <c r="Y18" s="15"/>
    </row>
    <row r="19" spans="1:11" ht="16.5" customHeight="1">
      <c r="A19" s="62" t="s">
        <v>30</v>
      </c>
      <c r="B19" s="63" t="s">
        <v>73</v>
      </c>
      <c r="C19" s="37">
        <v>40269</v>
      </c>
      <c r="D19" s="69" t="s">
        <v>27</v>
      </c>
      <c r="E19" s="57">
        <v>13</v>
      </c>
      <c r="F19" s="57">
        <v>1</v>
      </c>
      <c r="G19" s="53" t="s">
        <v>14</v>
      </c>
      <c r="H19" s="58">
        <f>SUM(K19:K22)</f>
        <v>120000</v>
      </c>
      <c r="I19" s="123" t="s">
        <v>26</v>
      </c>
      <c r="J19" s="124"/>
      <c r="K19" s="92"/>
    </row>
    <row r="20" spans="1:11" ht="16.5" customHeight="1">
      <c r="A20" s="47"/>
      <c r="B20" s="40"/>
      <c r="C20" s="41">
        <v>40238</v>
      </c>
      <c r="D20" s="54" t="s">
        <v>74</v>
      </c>
      <c r="E20" s="59"/>
      <c r="F20" s="59"/>
      <c r="G20" s="54"/>
      <c r="H20" s="60"/>
      <c r="I20" s="122"/>
      <c r="J20" s="85" t="s">
        <v>72</v>
      </c>
      <c r="K20" s="93">
        <f>12*10000</f>
        <v>120000</v>
      </c>
    </row>
    <row r="21" spans="1:11" ht="16.5" customHeight="1">
      <c r="A21" s="47"/>
      <c r="B21" s="40"/>
      <c r="C21" s="41"/>
      <c r="D21" s="55" t="s">
        <v>75</v>
      </c>
      <c r="E21" s="59"/>
      <c r="F21" s="59"/>
      <c r="G21" s="54"/>
      <c r="H21" s="60"/>
      <c r="I21" s="42"/>
      <c r="J21" s="43"/>
      <c r="K21" s="48"/>
    </row>
    <row r="22" spans="1:11" ht="16.5" customHeight="1">
      <c r="A22" s="47"/>
      <c r="B22" s="40"/>
      <c r="C22" s="41"/>
      <c r="D22" s="55" t="s">
        <v>76</v>
      </c>
      <c r="E22" s="54"/>
      <c r="F22" s="54"/>
      <c r="G22" s="54"/>
      <c r="H22" s="60"/>
      <c r="I22" s="42"/>
      <c r="J22" s="43"/>
      <c r="K22" s="48"/>
    </row>
    <row r="23" spans="1:11" ht="16.5" customHeight="1">
      <c r="A23" s="62" t="s">
        <v>77</v>
      </c>
      <c r="B23" s="63" t="s">
        <v>78</v>
      </c>
      <c r="C23" s="37">
        <v>40269</v>
      </c>
      <c r="D23" s="69" t="s">
        <v>27</v>
      </c>
      <c r="E23" s="57">
        <v>13</v>
      </c>
      <c r="F23" s="57">
        <v>1</v>
      </c>
      <c r="G23" s="53" t="s">
        <v>14</v>
      </c>
      <c r="H23" s="58">
        <f>SUM(K24)</f>
        <v>60000</v>
      </c>
      <c r="I23" s="123" t="s">
        <v>26</v>
      </c>
      <c r="J23" s="124"/>
      <c r="K23" s="92"/>
    </row>
    <row r="24" spans="1:11" ht="16.5" customHeight="1">
      <c r="A24" s="47"/>
      <c r="B24" s="40"/>
      <c r="C24" s="41">
        <v>40238</v>
      </c>
      <c r="D24" s="54"/>
      <c r="E24" s="59"/>
      <c r="F24" s="59"/>
      <c r="G24" s="54"/>
      <c r="H24" s="60"/>
      <c r="I24" s="122"/>
      <c r="J24" s="85" t="s">
        <v>79</v>
      </c>
      <c r="K24" s="93">
        <f>12*5000</f>
        <v>60000</v>
      </c>
    </row>
    <row r="25" spans="1:11" ht="16.5" customHeight="1">
      <c r="A25" s="62" t="s">
        <v>80</v>
      </c>
      <c r="B25" s="63" t="s">
        <v>81</v>
      </c>
      <c r="C25" s="37">
        <v>40269</v>
      </c>
      <c r="D25" s="69" t="s">
        <v>27</v>
      </c>
      <c r="E25" s="57">
        <v>13</v>
      </c>
      <c r="F25" s="57">
        <v>1</v>
      </c>
      <c r="G25" s="53" t="s">
        <v>14</v>
      </c>
      <c r="H25" s="58">
        <f>SUM(K25:K26)</f>
        <v>60000</v>
      </c>
      <c r="I25" s="123" t="s">
        <v>26</v>
      </c>
      <c r="J25" s="124"/>
      <c r="K25" s="92"/>
    </row>
    <row r="26" spans="1:11" ht="16.5" customHeight="1">
      <c r="A26" s="47"/>
      <c r="B26" s="40"/>
      <c r="C26" s="41">
        <v>40238</v>
      </c>
      <c r="D26" s="54"/>
      <c r="E26" s="59"/>
      <c r="F26" s="59"/>
      <c r="G26" s="54"/>
      <c r="H26" s="60"/>
      <c r="I26" s="122"/>
      <c r="J26" s="85" t="s">
        <v>79</v>
      </c>
      <c r="K26" s="93">
        <f>12*5000</f>
        <v>60000</v>
      </c>
    </row>
    <row r="27" spans="1:11" ht="16.5" customHeight="1">
      <c r="A27" s="56" t="s">
        <v>82</v>
      </c>
      <c r="B27" s="111" t="s">
        <v>83</v>
      </c>
      <c r="C27" s="37">
        <v>40391</v>
      </c>
      <c r="D27" s="53"/>
      <c r="E27" s="57"/>
      <c r="F27" s="57">
        <v>4</v>
      </c>
      <c r="G27" s="53"/>
      <c r="H27" s="58">
        <f>SUM(K28)</f>
        <v>520000</v>
      </c>
      <c r="I27" s="123" t="s">
        <v>26</v>
      </c>
      <c r="J27" s="124"/>
      <c r="K27" s="92"/>
    </row>
    <row r="28" spans="1:11" ht="16.5" customHeight="1">
      <c r="A28" s="47"/>
      <c r="B28" s="40"/>
      <c r="C28" s="41">
        <v>40210</v>
      </c>
      <c r="D28" s="54"/>
      <c r="E28" s="59"/>
      <c r="F28" s="59"/>
      <c r="G28" s="54"/>
      <c r="H28" s="60"/>
      <c r="I28" s="122"/>
      <c r="J28" s="85" t="s">
        <v>84</v>
      </c>
      <c r="K28" s="93">
        <v>520000</v>
      </c>
    </row>
    <row r="29" spans="1:11" ht="16.5" customHeight="1">
      <c r="A29" s="207" t="s">
        <v>17</v>
      </c>
      <c r="B29" s="207"/>
      <c r="C29" s="207"/>
      <c r="D29" s="207"/>
      <c r="E29" s="207"/>
      <c r="F29" s="207"/>
      <c r="G29" s="207"/>
      <c r="H29" s="95">
        <f>SUM(H7:H27)</f>
        <v>2500000</v>
      </c>
      <c r="I29" s="198"/>
      <c r="J29" s="198"/>
      <c r="K29" s="198"/>
    </row>
    <row r="30" spans="1:11" ht="16.5" customHeight="1">
      <c r="A30" s="207"/>
      <c r="B30" s="207"/>
      <c r="C30" s="207"/>
      <c r="D30" s="207"/>
      <c r="E30" s="207"/>
      <c r="F30" s="207"/>
      <c r="G30" s="207"/>
      <c r="H30" s="199" t="s">
        <v>85</v>
      </c>
      <c r="I30" s="198"/>
      <c r="J30" s="198"/>
      <c r="K30" s="198"/>
    </row>
    <row r="31" spans="1:11" ht="16.5" customHeight="1">
      <c r="A31" s="207"/>
      <c r="B31" s="207"/>
      <c r="C31" s="207"/>
      <c r="D31" s="207"/>
      <c r="E31" s="207"/>
      <c r="F31" s="207"/>
      <c r="G31" s="207"/>
      <c r="H31" s="200"/>
      <c r="I31" s="198"/>
      <c r="J31" s="198"/>
      <c r="K31" s="198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sheetProtection/>
  <mergeCells count="24">
    <mergeCell ref="T15:T16"/>
    <mergeCell ref="U15:U16"/>
    <mergeCell ref="Q15:Q16"/>
    <mergeCell ref="R15:R16"/>
    <mergeCell ref="F29:F31"/>
    <mergeCell ref="G29:G31"/>
    <mergeCell ref="A11:A12"/>
    <mergeCell ref="I15:J15"/>
    <mergeCell ref="M15:M16"/>
    <mergeCell ref="N15:N16"/>
    <mergeCell ref="A29:B31"/>
    <mergeCell ref="C29:C31"/>
    <mergeCell ref="D29:D31"/>
    <mergeCell ref="E29:E31"/>
    <mergeCell ref="I29:K31"/>
    <mergeCell ref="H30:H31"/>
    <mergeCell ref="A9:A10"/>
    <mergeCell ref="A2:K2"/>
    <mergeCell ref="A5:B6"/>
    <mergeCell ref="C5:C6"/>
    <mergeCell ref="D5:D6"/>
    <mergeCell ref="E5:F5"/>
    <mergeCell ref="H5:H6"/>
    <mergeCell ref="I5:K6"/>
  </mergeCells>
  <printOptions horizontalCentered="1"/>
  <pageMargins left="0.4724409448818898" right="0.5511811023622047" top="0.7874015748031497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zoomScaleSheetLayoutView="75" zoomScalePageLayoutView="0" workbookViewId="0" topLeftCell="A16">
      <selection activeCell="L38" sqref="L38"/>
    </sheetView>
  </sheetViews>
  <sheetFormatPr defaultColWidth="9.140625" defaultRowHeight="15"/>
  <cols>
    <col min="1" max="1" width="3.00390625" style="2" customWidth="1"/>
    <col min="2" max="2" width="9.57421875" style="2" bestFit="1" customWidth="1"/>
    <col min="3" max="3" width="10.7109375" style="2" customWidth="1"/>
    <col min="4" max="4" width="14.7109375" style="2" customWidth="1"/>
    <col min="5" max="6" width="6.57421875" style="2" customWidth="1"/>
    <col min="7" max="7" width="13.57421875" style="2" customWidth="1"/>
    <col min="8" max="8" width="12.7109375" style="2" customWidth="1"/>
    <col min="9" max="9" width="13.421875" style="2" customWidth="1"/>
    <col min="10" max="10" width="23.140625" style="2" customWidth="1"/>
    <col min="11" max="11" width="17.421875" style="2" customWidth="1"/>
    <col min="12" max="12" width="10.00390625" style="2" bestFit="1" customWidth="1"/>
    <col min="13" max="16384" width="9.00390625" style="2" customWidth="1"/>
  </cols>
  <sheetData>
    <row r="1" spans="1:20" ht="19.5" customHeight="1">
      <c r="A1" s="128"/>
      <c r="B1" s="219" t="s">
        <v>86</v>
      </c>
      <c r="C1" s="219"/>
      <c r="D1" s="129"/>
      <c r="E1" s="129"/>
      <c r="F1" s="129"/>
      <c r="G1" s="129"/>
      <c r="H1" s="129"/>
      <c r="I1" s="129"/>
      <c r="J1" s="129"/>
      <c r="K1" s="129"/>
      <c r="L1" s="128"/>
      <c r="M1" s="1"/>
      <c r="N1" s="3"/>
      <c r="O1" s="3"/>
      <c r="P1" s="6"/>
      <c r="Q1" s="6"/>
      <c r="R1" s="6"/>
      <c r="S1" s="6"/>
      <c r="T1" s="6"/>
    </row>
    <row r="2" spans="1:15" ht="15.75" customHeight="1">
      <c r="A2" s="220" t="s">
        <v>4</v>
      </c>
      <c r="B2" s="221"/>
      <c r="C2" s="224" t="s">
        <v>5</v>
      </c>
      <c r="D2" s="224" t="s">
        <v>6</v>
      </c>
      <c r="E2" s="225" t="s">
        <v>23</v>
      </c>
      <c r="F2" s="226"/>
      <c r="G2" s="237" t="s">
        <v>18</v>
      </c>
      <c r="H2" s="239" t="s">
        <v>19</v>
      </c>
      <c r="I2" s="220" t="s">
        <v>8</v>
      </c>
      <c r="J2" s="231" t="s">
        <v>9</v>
      </c>
      <c r="K2" s="232"/>
      <c r="L2" s="233"/>
      <c r="M2" s="5"/>
      <c r="N2" s="4"/>
      <c r="O2" s="4"/>
    </row>
    <row r="3" spans="1:15" ht="15.75" customHeight="1">
      <c r="A3" s="222"/>
      <c r="B3" s="223"/>
      <c r="C3" s="224"/>
      <c r="D3" s="224"/>
      <c r="E3" s="130" t="s">
        <v>10</v>
      </c>
      <c r="F3" s="130" t="s">
        <v>11</v>
      </c>
      <c r="G3" s="238"/>
      <c r="H3" s="238"/>
      <c r="I3" s="222"/>
      <c r="J3" s="234"/>
      <c r="K3" s="235"/>
      <c r="L3" s="236"/>
      <c r="M3" s="5"/>
      <c r="N3" s="4"/>
      <c r="O3" s="4"/>
    </row>
    <row r="4" spans="1:15" ht="15.75" customHeight="1">
      <c r="A4" s="61" t="s">
        <v>24</v>
      </c>
      <c r="B4" s="63" t="s">
        <v>87</v>
      </c>
      <c r="C4" s="131" t="s">
        <v>88</v>
      </c>
      <c r="D4" s="132" t="s">
        <v>89</v>
      </c>
      <c r="E4" s="57">
        <v>17</v>
      </c>
      <c r="F4" s="57">
        <v>2</v>
      </c>
      <c r="G4" s="133" t="s">
        <v>90</v>
      </c>
      <c r="H4" s="57" t="s">
        <v>20</v>
      </c>
      <c r="I4" s="58">
        <f>SUM(L4:L6)</f>
        <v>2000000</v>
      </c>
      <c r="J4" s="52" t="s">
        <v>15</v>
      </c>
      <c r="K4" s="134" t="s">
        <v>103</v>
      </c>
      <c r="L4" s="135">
        <f>4*30000</f>
        <v>120000</v>
      </c>
      <c r="M4" s="5"/>
      <c r="N4" s="4"/>
      <c r="O4" s="4"/>
    </row>
    <row r="5" spans="1:15" ht="15.75" customHeight="1">
      <c r="A5" s="52"/>
      <c r="B5" s="66" t="s">
        <v>93</v>
      </c>
      <c r="C5" s="136"/>
      <c r="D5" s="137"/>
      <c r="E5" s="54"/>
      <c r="F5" s="54"/>
      <c r="G5" s="133"/>
      <c r="H5" s="59"/>
      <c r="I5" s="216" t="s">
        <v>92</v>
      </c>
      <c r="J5" s="52" t="s">
        <v>131</v>
      </c>
      <c r="K5" s="138"/>
      <c r="L5" s="139">
        <v>210000</v>
      </c>
      <c r="M5" s="5"/>
      <c r="N5" s="4"/>
      <c r="O5" s="4"/>
    </row>
    <row r="6" spans="1:15" ht="15.75" customHeight="1">
      <c r="A6" s="52"/>
      <c r="B6" s="66"/>
      <c r="C6" s="140"/>
      <c r="D6" s="55"/>
      <c r="E6" s="54"/>
      <c r="F6" s="54"/>
      <c r="G6" s="133"/>
      <c r="H6" s="54"/>
      <c r="I6" s="217"/>
      <c r="J6" s="52" t="s">
        <v>91</v>
      </c>
      <c r="K6" s="138"/>
      <c r="L6" s="139">
        <v>1670000</v>
      </c>
      <c r="M6" s="5"/>
      <c r="N6" s="4"/>
      <c r="O6" s="4"/>
    </row>
    <row r="7" spans="1:15" ht="15.75" customHeight="1">
      <c r="A7" s="64" t="s">
        <v>16</v>
      </c>
      <c r="B7" s="142" t="s">
        <v>94</v>
      </c>
      <c r="C7" s="53" t="s">
        <v>95</v>
      </c>
      <c r="D7" s="49" t="s">
        <v>96</v>
      </c>
      <c r="E7" s="57">
        <v>20</v>
      </c>
      <c r="F7" s="57">
        <v>2</v>
      </c>
      <c r="G7" s="68" t="s">
        <v>90</v>
      </c>
      <c r="H7" s="57" t="s">
        <v>20</v>
      </c>
      <c r="I7" s="143">
        <f>SUM(L7:L9)</f>
        <v>400000</v>
      </c>
      <c r="J7" s="64" t="s">
        <v>15</v>
      </c>
      <c r="K7" s="144"/>
      <c r="L7" s="145"/>
      <c r="M7" s="5"/>
      <c r="N7" s="4"/>
      <c r="O7" s="4"/>
    </row>
    <row r="8" spans="1:15" ht="15.75" customHeight="1">
      <c r="A8" s="61"/>
      <c r="B8" s="127" t="s">
        <v>100</v>
      </c>
      <c r="C8" s="54"/>
      <c r="D8" s="50"/>
      <c r="E8" s="59"/>
      <c r="F8" s="59"/>
      <c r="G8" s="137"/>
      <c r="H8" s="59"/>
      <c r="I8" s="216" t="s">
        <v>97</v>
      </c>
      <c r="J8" s="52" t="s">
        <v>131</v>
      </c>
      <c r="K8" s="138"/>
      <c r="L8" s="139">
        <v>80000</v>
      </c>
      <c r="M8" s="5"/>
      <c r="N8" s="4"/>
      <c r="O8" s="4"/>
    </row>
    <row r="9" spans="1:15" ht="15.75" customHeight="1">
      <c r="A9" s="61"/>
      <c r="B9" s="146"/>
      <c r="C9" s="54"/>
      <c r="D9" s="50"/>
      <c r="E9" s="59"/>
      <c r="F9" s="59"/>
      <c r="G9" s="125"/>
      <c r="H9" s="54"/>
      <c r="I9" s="217"/>
      <c r="J9" s="52" t="s">
        <v>91</v>
      </c>
      <c r="K9" s="138"/>
      <c r="L9" s="139">
        <v>320000</v>
      </c>
      <c r="M9" s="5"/>
      <c r="N9" s="4"/>
      <c r="O9" s="4"/>
    </row>
    <row r="10" spans="1:15" ht="15.75" customHeight="1">
      <c r="A10" s="62" t="s">
        <v>119</v>
      </c>
      <c r="B10" s="63" t="s">
        <v>98</v>
      </c>
      <c r="C10" s="65" t="s">
        <v>101</v>
      </c>
      <c r="D10" s="49" t="s">
        <v>102</v>
      </c>
      <c r="E10" s="57">
        <v>20</v>
      </c>
      <c r="F10" s="57">
        <v>2</v>
      </c>
      <c r="G10" s="68" t="s">
        <v>90</v>
      </c>
      <c r="H10" s="57" t="s">
        <v>20</v>
      </c>
      <c r="I10" s="147">
        <f>SUM(L10:L12)</f>
        <v>1270000</v>
      </c>
      <c r="J10" s="64" t="s">
        <v>15</v>
      </c>
      <c r="K10" s="144"/>
      <c r="L10" s="145"/>
      <c r="M10" s="5"/>
      <c r="N10" s="4"/>
      <c r="O10" s="4"/>
    </row>
    <row r="11" spans="1:15" ht="15.75" customHeight="1">
      <c r="A11" s="61"/>
      <c r="B11" s="127" t="s">
        <v>99</v>
      </c>
      <c r="C11" s="67"/>
      <c r="D11" s="50"/>
      <c r="E11" s="59"/>
      <c r="F11" s="59"/>
      <c r="G11" s="137"/>
      <c r="H11" s="54"/>
      <c r="I11" s="216" t="s">
        <v>209</v>
      </c>
      <c r="J11" s="52" t="s">
        <v>131</v>
      </c>
      <c r="K11" s="138"/>
      <c r="L11" s="139">
        <v>150000</v>
      </c>
      <c r="M11" s="5"/>
      <c r="N11" s="4"/>
      <c r="O11" s="4"/>
    </row>
    <row r="12" spans="1:15" ht="15.75" customHeight="1">
      <c r="A12" s="61"/>
      <c r="B12" s="146"/>
      <c r="C12" s="67"/>
      <c r="D12" s="50"/>
      <c r="E12" s="59"/>
      <c r="F12" s="59"/>
      <c r="G12" s="54"/>
      <c r="H12" s="54"/>
      <c r="I12" s="217"/>
      <c r="J12" s="52" t="s">
        <v>91</v>
      </c>
      <c r="K12" s="138"/>
      <c r="L12" s="139">
        <v>1120000</v>
      </c>
      <c r="M12" s="5"/>
      <c r="N12" s="4"/>
      <c r="O12" s="4"/>
    </row>
    <row r="13" spans="1:15" ht="15.75" customHeight="1">
      <c r="A13" s="62" t="s">
        <v>120</v>
      </c>
      <c r="B13" s="63" t="s">
        <v>107</v>
      </c>
      <c r="C13" s="65" t="s">
        <v>111</v>
      </c>
      <c r="D13" s="49" t="s">
        <v>104</v>
      </c>
      <c r="E13" s="57">
        <v>20</v>
      </c>
      <c r="F13" s="57">
        <v>2</v>
      </c>
      <c r="G13" s="68" t="s">
        <v>90</v>
      </c>
      <c r="H13" s="57" t="s">
        <v>20</v>
      </c>
      <c r="I13" s="147">
        <f>SUM(L13:L15)</f>
        <v>470000</v>
      </c>
      <c r="J13" s="64" t="s">
        <v>15</v>
      </c>
      <c r="K13" s="144" t="s">
        <v>106</v>
      </c>
      <c r="L13" s="145">
        <f>2*30000</f>
        <v>60000</v>
      </c>
      <c r="M13" s="5"/>
      <c r="N13" s="4"/>
      <c r="O13" s="4"/>
    </row>
    <row r="14" spans="1:15" ht="15.75" customHeight="1">
      <c r="A14" s="61"/>
      <c r="B14" s="227" t="s">
        <v>105</v>
      </c>
      <c r="C14" s="227"/>
      <c r="D14" s="228"/>
      <c r="E14" s="59"/>
      <c r="F14" s="59"/>
      <c r="G14" s="51"/>
      <c r="H14" s="54"/>
      <c r="I14" s="216" t="s">
        <v>210</v>
      </c>
      <c r="J14" s="52" t="s">
        <v>131</v>
      </c>
      <c r="K14" s="138"/>
      <c r="L14" s="139">
        <v>60000</v>
      </c>
      <c r="M14" s="5"/>
      <c r="N14" s="4"/>
      <c r="O14" s="4"/>
    </row>
    <row r="15" spans="1:15" ht="15.75" customHeight="1">
      <c r="A15" s="61"/>
      <c r="B15" s="229"/>
      <c r="C15" s="229"/>
      <c r="D15" s="230"/>
      <c r="E15" s="126"/>
      <c r="F15" s="126"/>
      <c r="G15" s="94"/>
      <c r="H15" s="125"/>
      <c r="I15" s="217"/>
      <c r="J15" s="149" t="s">
        <v>91</v>
      </c>
      <c r="K15" s="153"/>
      <c r="L15" s="170">
        <v>350000</v>
      </c>
      <c r="M15" s="5"/>
      <c r="N15" s="4"/>
      <c r="O15" s="4"/>
    </row>
    <row r="16" spans="1:15" ht="15.75" customHeight="1">
      <c r="A16" s="62" t="s">
        <v>121</v>
      </c>
      <c r="B16" s="63" t="s">
        <v>87</v>
      </c>
      <c r="C16" s="131" t="s">
        <v>108</v>
      </c>
      <c r="D16" s="132" t="s">
        <v>102</v>
      </c>
      <c r="E16" s="57">
        <v>17</v>
      </c>
      <c r="F16" s="57">
        <v>2</v>
      </c>
      <c r="G16" s="163" t="s">
        <v>90</v>
      </c>
      <c r="H16" s="57" t="s">
        <v>20</v>
      </c>
      <c r="I16" s="58">
        <f>SUM(L16:L18)</f>
        <v>700000</v>
      </c>
      <c r="J16" s="64" t="s">
        <v>15</v>
      </c>
      <c r="K16" s="144" t="s">
        <v>204</v>
      </c>
      <c r="L16" s="145">
        <f>3*30000</f>
        <v>90000</v>
      </c>
      <c r="M16" s="5"/>
      <c r="N16" s="4"/>
      <c r="O16" s="4"/>
    </row>
    <row r="17" spans="1:15" ht="15.75" customHeight="1">
      <c r="A17" s="61"/>
      <c r="B17" s="66" t="s">
        <v>109</v>
      </c>
      <c r="C17" s="136"/>
      <c r="D17" s="137"/>
      <c r="E17" s="54"/>
      <c r="F17" s="54"/>
      <c r="G17" s="133"/>
      <c r="H17" s="59"/>
      <c r="I17" s="216" t="s">
        <v>211</v>
      </c>
      <c r="J17" s="52" t="s">
        <v>131</v>
      </c>
      <c r="K17" s="138"/>
      <c r="L17" s="139">
        <v>220000</v>
      </c>
      <c r="M17" s="5"/>
      <c r="N17" s="4"/>
      <c r="O17" s="4"/>
    </row>
    <row r="18" spans="1:15" ht="15.75" customHeight="1">
      <c r="A18" s="61"/>
      <c r="B18" s="164"/>
      <c r="C18" s="165"/>
      <c r="D18" s="166"/>
      <c r="E18" s="125"/>
      <c r="F18" s="125"/>
      <c r="G18" s="167"/>
      <c r="H18" s="125"/>
      <c r="I18" s="218"/>
      <c r="J18" s="149" t="s">
        <v>91</v>
      </c>
      <c r="K18" s="153"/>
      <c r="L18" s="170">
        <v>390000</v>
      </c>
      <c r="M18" s="5"/>
      <c r="N18" s="4"/>
      <c r="O18" s="4"/>
    </row>
    <row r="19" spans="1:15" ht="15.75" customHeight="1">
      <c r="A19" s="64" t="s">
        <v>82</v>
      </c>
      <c r="B19" s="142" t="s">
        <v>110</v>
      </c>
      <c r="C19" s="65" t="s">
        <v>113</v>
      </c>
      <c r="D19" s="49" t="s">
        <v>96</v>
      </c>
      <c r="E19" s="57">
        <v>20</v>
      </c>
      <c r="F19" s="57">
        <v>2</v>
      </c>
      <c r="G19" s="163" t="s">
        <v>90</v>
      </c>
      <c r="H19" s="57" t="s">
        <v>20</v>
      </c>
      <c r="I19" s="58">
        <f>SUM(L19:L21)</f>
        <v>680000</v>
      </c>
      <c r="J19" s="64" t="s">
        <v>15</v>
      </c>
      <c r="K19" s="144" t="s">
        <v>106</v>
      </c>
      <c r="L19" s="145">
        <f>2*30000</f>
        <v>60000</v>
      </c>
      <c r="M19" s="5"/>
      <c r="N19" s="4"/>
      <c r="O19" s="4"/>
    </row>
    <row r="20" spans="1:15" ht="15.75" customHeight="1">
      <c r="A20" s="52"/>
      <c r="B20" s="227" t="s">
        <v>112</v>
      </c>
      <c r="C20" s="227"/>
      <c r="D20" s="228"/>
      <c r="E20" s="59"/>
      <c r="F20" s="59"/>
      <c r="G20" s="50"/>
      <c r="H20" s="59"/>
      <c r="I20" s="216" t="s">
        <v>212</v>
      </c>
      <c r="J20" s="52" t="s">
        <v>131</v>
      </c>
      <c r="K20" s="138"/>
      <c r="L20" s="139">
        <v>80000</v>
      </c>
      <c r="M20" s="5"/>
      <c r="N20" s="4"/>
      <c r="O20" s="4"/>
    </row>
    <row r="21" spans="1:15" ht="15.75" customHeight="1">
      <c r="A21" s="52"/>
      <c r="B21" s="229"/>
      <c r="C21" s="229"/>
      <c r="D21" s="230"/>
      <c r="E21" s="126"/>
      <c r="F21" s="126"/>
      <c r="G21" s="125"/>
      <c r="H21" s="126"/>
      <c r="I21" s="218"/>
      <c r="J21" s="149" t="s">
        <v>91</v>
      </c>
      <c r="K21" s="153"/>
      <c r="L21" s="170">
        <v>540000</v>
      </c>
      <c r="M21" s="5"/>
      <c r="N21" s="4"/>
      <c r="O21" s="4"/>
    </row>
    <row r="22" spans="1:15" ht="15.75" customHeight="1">
      <c r="A22" s="64" t="s">
        <v>122</v>
      </c>
      <c r="B22" s="63" t="s">
        <v>87</v>
      </c>
      <c r="C22" s="65" t="s">
        <v>113</v>
      </c>
      <c r="D22" s="49" t="s">
        <v>96</v>
      </c>
      <c r="E22" s="57">
        <v>20</v>
      </c>
      <c r="F22" s="57">
        <v>2</v>
      </c>
      <c r="G22" s="163" t="s">
        <v>90</v>
      </c>
      <c r="H22" s="57" t="s">
        <v>20</v>
      </c>
      <c r="I22" s="58">
        <f>SUM(L22:L24)</f>
        <v>680000</v>
      </c>
      <c r="J22" s="64" t="s">
        <v>15</v>
      </c>
      <c r="K22" s="144" t="s">
        <v>115</v>
      </c>
      <c r="L22" s="145">
        <f>10*30000</f>
        <v>300000</v>
      </c>
      <c r="M22" s="5"/>
      <c r="N22" s="4"/>
      <c r="O22" s="4"/>
    </row>
    <row r="23" spans="1:15" ht="15.75" customHeight="1">
      <c r="A23" s="52"/>
      <c r="B23" s="227" t="s">
        <v>114</v>
      </c>
      <c r="C23" s="227"/>
      <c r="D23" s="228"/>
      <c r="E23" s="59"/>
      <c r="F23" s="59"/>
      <c r="G23" s="50"/>
      <c r="H23" s="59"/>
      <c r="I23" s="216" t="s">
        <v>213</v>
      </c>
      <c r="J23" s="52" t="s">
        <v>131</v>
      </c>
      <c r="K23" s="138"/>
      <c r="L23" s="139">
        <v>80000</v>
      </c>
      <c r="M23" s="5"/>
      <c r="N23" s="4"/>
      <c r="O23" s="4"/>
    </row>
    <row r="24" spans="1:15" ht="15.75" customHeight="1">
      <c r="A24" s="52"/>
      <c r="B24" s="168"/>
      <c r="C24" s="168"/>
      <c r="D24" s="169"/>
      <c r="E24" s="126"/>
      <c r="F24" s="126"/>
      <c r="G24" s="125"/>
      <c r="H24" s="126"/>
      <c r="I24" s="218"/>
      <c r="J24" s="149" t="s">
        <v>91</v>
      </c>
      <c r="K24" s="153"/>
      <c r="L24" s="170">
        <v>300000</v>
      </c>
      <c r="M24" s="5"/>
      <c r="N24" s="4"/>
      <c r="O24" s="4"/>
    </row>
    <row r="25" spans="1:15" ht="15.75" customHeight="1">
      <c r="A25" s="64" t="s">
        <v>123</v>
      </c>
      <c r="B25" s="63" t="s">
        <v>87</v>
      </c>
      <c r="C25" s="65" t="s">
        <v>113</v>
      </c>
      <c r="D25" s="49" t="s">
        <v>116</v>
      </c>
      <c r="E25" s="57">
        <v>20</v>
      </c>
      <c r="F25" s="57">
        <v>2</v>
      </c>
      <c r="G25" s="163" t="s">
        <v>90</v>
      </c>
      <c r="H25" s="57" t="s">
        <v>20</v>
      </c>
      <c r="I25" s="58">
        <f>SUM(L25:L27)</f>
        <v>400000</v>
      </c>
      <c r="J25" s="64" t="s">
        <v>15</v>
      </c>
      <c r="K25" s="144" t="s">
        <v>130</v>
      </c>
      <c r="L25" s="145">
        <f>5*30000</f>
        <v>150000</v>
      </c>
      <c r="M25" s="5"/>
      <c r="N25" s="4"/>
      <c r="O25" s="4"/>
    </row>
    <row r="26" spans="1:15" ht="15.75" customHeight="1">
      <c r="A26" s="52"/>
      <c r="B26" s="227" t="s">
        <v>129</v>
      </c>
      <c r="C26" s="227"/>
      <c r="D26" s="228"/>
      <c r="E26" s="59"/>
      <c r="F26" s="59"/>
      <c r="G26" s="50"/>
      <c r="H26" s="59"/>
      <c r="I26" s="216" t="s">
        <v>214</v>
      </c>
      <c r="J26" s="52" t="s">
        <v>205</v>
      </c>
      <c r="K26" s="138"/>
      <c r="L26" s="139">
        <v>15000</v>
      </c>
      <c r="M26" s="5"/>
      <c r="N26" s="4"/>
      <c r="O26" s="4"/>
    </row>
    <row r="27" spans="1:15" ht="15.75" customHeight="1">
      <c r="A27" s="149"/>
      <c r="B27" s="168"/>
      <c r="C27" s="168"/>
      <c r="D27" s="169"/>
      <c r="E27" s="126"/>
      <c r="F27" s="126"/>
      <c r="G27" s="125"/>
      <c r="H27" s="126"/>
      <c r="I27" s="218"/>
      <c r="J27" s="149" t="s">
        <v>91</v>
      </c>
      <c r="K27" s="153"/>
      <c r="L27" s="170">
        <v>235000</v>
      </c>
      <c r="M27" s="5"/>
      <c r="N27" s="4"/>
      <c r="O27" s="4"/>
    </row>
    <row r="28" spans="1:15" ht="15.75" customHeight="1">
      <c r="A28" s="64" t="s">
        <v>124</v>
      </c>
      <c r="B28" s="63" t="s">
        <v>87</v>
      </c>
      <c r="C28" s="65" t="s">
        <v>113</v>
      </c>
      <c r="D28" s="49" t="s">
        <v>116</v>
      </c>
      <c r="E28" s="57">
        <v>20</v>
      </c>
      <c r="F28" s="57">
        <v>2</v>
      </c>
      <c r="G28" s="163" t="s">
        <v>90</v>
      </c>
      <c r="H28" s="57" t="s">
        <v>20</v>
      </c>
      <c r="I28" s="58">
        <f>SUM(L28:L30)</f>
        <v>230000</v>
      </c>
      <c r="J28" s="64" t="s">
        <v>15</v>
      </c>
      <c r="K28" s="144" t="s">
        <v>117</v>
      </c>
      <c r="L28" s="145">
        <f>10*3500</f>
        <v>35000</v>
      </c>
      <c r="M28" s="5"/>
      <c r="N28" s="4"/>
      <c r="O28" s="4"/>
    </row>
    <row r="29" spans="1:15" ht="15.75" customHeight="1">
      <c r="A29" s="52"/>
      <c r="B29" s="227" t="s">
        <v>128</v>
      </c>
      <c r="C29" s="227"/>
      <c r="D29" s="228"/>
      <c r="E29" s="59"/>
      <c r="F29" s="59"/>
      <c r="G29" s="50"/>
      <c r="H29" s="59"/>
      <c r="I29" s="216" t="s">
        <v>118</v>
      </c>
      <c r="J29" s="52" t="s">
        <v>206</v>
      </c>
      <c r="K29" s="138"/>
      <c r="L29" s="139">
        <v>5000</v>
      </c>
      <c r="M29" s="5"/>
      <c r="N29" s="4"/>
      <c r="O29" s="4"/>
    </row>
    <row r="30" spans="1:15" ht="15.75" customHeight="1">
      <c r="A30" s="52"/>
      <c r="B30" s="168"/>
      <c r="C30" s="168"/>
      <c r="D30" s="169"/>
      <c r="E30" s="126"/>
      <c r="F30" s="126"/>
      <c r="G30" s="125"/>
      <c r="H30" s="126"/>
      <c r="I30" s="218"/>
      <c r="J30" s="149" t="s">
        <v>91</v>
      </c>
      <c r="K30" s="153"/>
      <c r="L30" s="170">
        <v>190000</v>
      </c>
      <c r="M30" s="5"/>
      <c r="N30" s="4"/>
      <c r="O30" s="4"/>
    </row>
    <row r="31" spans="1:15" ht="15.75" customHeight="1">
      <c r="A31" s="64" t="s">
        <v>125</v>
      </c>
      <c r="B31" s="142" t="s">
        <v>110</v>
      </c>
      <c r="C31" s="65" t="s">
        <v>113</v>
      </c>
      <c r="D31" s="49" t="s">
        <v>126</v>
      </c>
      <c r="E31" s="57">
        <v>20</v>
      </c>
      <c r="F31" s="57">
        <v>2</v>
      </c>
      <c r="G31" s="163" t="s">
        <v>90</v>
      </c>
      <c r="H31" s="57" t="s">
        <v>20</v>
      </c>
      <c r="I31" s="58">
        <f>SUM(L31:L33)</f>
        <v>2300000</v>
      </c>
      <c r="J31" s="64" t="s">
        <v>15</v>
      </c>
      <c r="K31" s="144" t="s">
        <v>106</v>
      </c>
      <c r="L31" s="145">
        <f>2*30000</f>
        <v>60000</v>
      </c>
      <c r="M31" s="5"/>
      <c r="N31" s="4"/>
      <c r="O31" s="4"/>
    </row>
    <row r="32" spans="1:15" ht="15.75" customHeight="1">
      <c r="A32" s="52"/>
      <c r="B32" s="227" t="s">
        <v>127</v>
      </c>
      <c r="C32" s="227"/>
      <c r="D32" s="228"/>
      <c r="E32" s="59"/>
      <c r="F32" s="59"/>
      <c r="G32" s="50"/>
      <c r="H32" s="59"/>
      <c r="I32" s="216" t="s">
        <v>215</v>
      </c>
      <c r="J32" s="52" t="s">
        <v>131</v>
      </c>
      <c r="K32" s="138"/>
      <c r="L32" s="139">
        <v>400000</v>
      </c>
      <c r="M32" s="5"/>
      <c r="N32" s="4"/>
      <c r="O32" s="4"/>
    </row>
    <row r="33" spans="1:15" ht="15.75" customHeight="1">
      <c r="A33" s="52"/>
      <c r="B33" s="168"/>
      <c r="C33" s="168"/>
      <c r="D33" s="169"/>
      <c r="E33" s="126"/>
      <c r="F33" s="126"/>
      <c r="G33" s="125"/>
      <c r="H33" s="126"/>
      <c r="I33" s="218"/>
      <c r="J33" s="149" t="s">
        <v>91</v>
      </c>
      <c r="K33" s="153"/>
      <c r="L33" s="170">
        <v>1840000</v>
      </c>
      <c r="M33" s="5"/>
      <c r="N33" s="4"/>
      <c r="O33" s="4"/>
    </row>
    <row r="34" spans="1:15" ht="15.75" customHeight="1">
      <c r="A34" s="220" t="s">
        <v>17</v>
      </c>
      <c r="B34" s="240"/>
      <c r="C34" s="221"/>
      <c r="D34" s="244"/>
      <c r="E34" s="224"/>
      <c r="F34" s="224"/>
      <c r="G34" s="248"/>
      <c r="H34" s="237"/>
      <c r="I34" s="152">
        <f>SUM(I4:I33)</f>
        <v>9130000</v>
      </c>
      <c r="J34" s="247"/>
      <c r="K34" s="144"/>
      <c r="L34" s="145"/>
      <c r="M34" s="5"/>
      <c r="N34" s="4"/>
      <c r="O34" s="4"/>
    </row>
    <row r="35" spans="1:15" ht="15.75" customHeight="1">
      <c r="A35" s="241"/>
      <c r="B35" s="242"/>
      <c r="C35" s="250"/>
      <c r="D35" s="245"/>
      <c r="E35" s="224"/>
      <c r="F35" s="224"/>
      <c r="G35" s="248"/>
      <c r="H35" s="249"/>
      <c r="I35" s="251" t="s">
        <v>207</v>
      </c>
      <c r="J35" s="217"/>
      <c r="K35" s="134"/>
      <c r="L35" s="135"/>
      <c r="M35" s="5"/>
      <c r="N35" s="4"/>
      <c r="O35" s="4"/>
    </row>
    <row r="36" spans="1:15" ht="15.75" customHeight="1">
      <c r="A36" s="222"/>
      <c r="B36" s="243"/>
      <c r="C36" s="223"/>
      <c r="D36" s="246"/>
      <c r="E36" s="224"/>
      <c r="F36" s="224"/>
      <c r="G36" s="248"/>
      <c r="H36" s="238"/>
      <c r="I36" s="252"/>
      <c r="J36" s="218"/>
      <c r="K36" s="150"/>
      <c r="L36" s="151"/>
      <c r="M36" s="5"/>
      <c r="N36" s="4"/>
      <c r="O36" s="4"/>
    </row>
    <row r="37" spans="1:15" ht="12" customHeight="1">
      <c r="A37" s="148"/>
      <c r="B37" s="154"/>
      <c r="C37" s="128"/>
      <c r="D37" s="155"/>
      <c r="E37" s="128"/>
      <c r="F37" s="128"/>
      <c r="G37" s="128"/>
      <c r="H37" s="129"/>
      <c r="I37" s="129"/>
      <c r="J37" s="129"/>
      <c r="K37" s="129"/>
      <c r="L37" s="129"/>
      <c r="M37" s="5"/>
      <c r="N37" s="4"/>
      <c r="O37" s="4"/>
    </row>
    <row r="38" spans="1:15" ht="12" customHeight="1">
      <c r="A38" s="128"/>
      <c r="B38" s="128"/>
      <c r="C38" s="128"/>
      <c r="D38" s="155"/>
      <c r="E38" s="128"/>
      <c r="F38" s="128"/>
      <c r="G38" s="128"/>
      <c r="H38" s="129"/>
      <c r="I38" s="129"/>
      <c r="J38" s="129"/>
      <c r="K38" s="129"/>
      <c r="L38" s="178"/>
      <c r="M38" s="5"/>
      <c r="N38" s="4"/>
      <c r="O38" s="4"/>
    </row>
    <row r="39" spans="1:15" ht="12" customHeight="1">
      <c r="A39" s="128"/>
      <c r="B39" s="128"/>
      <c r="C39" s="129"/>
      <c r="D39" s="155"/>
      <c r="E39" s="128"/>
      <c r="F39" s="128"/>
      <c r="G39" s="128"/>
      <c r="H39" s="129"/>
      <c r="I39" s="129"/>
      <c r="J39" s="129"/>
      <c r="K39" s="129"/>
      <c r="L39" s="129"/>
      <c r="M39" s="5"/>
      <c r="N39" s="4"/>
      <c r="O39" s="4"/>
    </row>
    <row r="40" spans="1:15" ht="15" customHeight="1">
      <c r="A40" s="128"/>
      <c r="B40" s="128"/>
      <c r="C40" s="129"/>
      <c r="D40" s="155"/>
      <c r="E40" s="128"/>
      <c r="F40" s="128"/>
      <c r="G40" s="128"/>
      <c r="H40" s="129"/>
      <c r="I40" s="129"/>
      <c r="J40" s="129"/>
      <c r="K40" s="129"/>
      <c r="L40" s="129"/>
      <c r="M40" s="5"/>
      <c r="N40" s="4"/>
      <c r="O40" s="4"/>
    </row>
    <row r="41" spans="1:15" ht="15" customHeight="1">
      <c r="A41" s="129"/>
      <c r="B41" s="129"/>
      <c r="C41" s="129"/>
      <c r="D41" s="156"/>
      <c r="E41" s="129"/>
      <c r="F41" s="129"/>
      <c r="G41" s="128"/>
      <c r="H41" s="129"/>
      <c r="I41" s="129"/>
      <c r="J41" s="129"/>
      <c r="K41" s="129"/>
      <c r="L41" s="129"/>
      <c r="M41" s="5"/>
      <c r="N41" s="4"/>
      <c r="O41" s="4"/>
    </row>
    <row r="42" spans="1:15" ht="15" customHeight="1">
      <c r="A42" s="129"/>
      <c r="B42" s="129"/>
      <c r="C42" s="129"/>
      <c r="D42" s="156"/>
      <c r="E42" s="129"/>
      <c r="F42" s="129"/>
      <c r="G42" s="129"/>
      <c r="H42" s="129"/>
      <c r="I42" s="129"/>
      <c r="J42" s="129"/>
      <c r="K42" s="129"/>
      <c r="L42" s="129"/>
      <c r="M42" s="5"/>
      <c r="N42" s="4"/>
      <c r="O42" s="4"/>
    </row>
    <row r="43" spans="1:15" ht="15" customHeight="1">
      <c r="A43" s="129"/>
      <c r="B43" s="129"/>
      <c r="C43" s="129"/>
      <c r="D43" s="156"/>
      <c r="E43" s="129"/>
      <c r="F43" s="129"/>
      <c r="G43" s="129"/>
      <c r="H43" s="129"/>
      <c r="I43" s="129"/>
      <c r="J43" s="129"/>
      <c r="K43" s="129"/>
      <c r="L43" s="129"/>
      <c r="M43" s="5"/>
      <c r="N43" s="4"/>
      <c r="O43" s="4"/>
    </row>
    <row r="44" spans="1:15" ht="15.75">
      <c r="A44" s="129"/>
      <c r="B44" s="129"/>
      <c r="C44" s="129"/>
      <c r="D44" s="156"/>
      <c r="E44" s="129"/>
      <c r="F44" s="129"/>
      <c r="G44" s="129"/>
      <c r="H44" s="129"/>
      <c r="I44" s="129"/>
      <c r="J44" s="129"/>
      <c r="K44" s="129"/>
      <c r="L44" s="129"/>
      <c r="M44" s="5"/>
      <c r="N44" s="4"/>
      <c r="O44" s="4"/>
    </row>
    <row r="45" spans="1:15" ht="15.75">
      <c r="A45" s="129"/>
      <c r="B45" s="129"/>
      <c r="C45" s="129"/>
      <c r="D45" s="156"/>
      <c r="E45" s="129"/>
      <c r="F45" s="129"/>
      <c r="G45" s="129"/>
      <c r="H45" s="129"/>
      <c r="I45" s="129"/>
      <c r="J45" s="129"/>
      <c r="K45" s="129"/>
      <c r="L45" s="129"/>
      <c r="M45" s="5"/>
      <c r="N45" s="4"/>
      <c r="O45" s="4"/>
    </row>
    <row r="46" spans="1:15" ht="15.75">
      <c r="A46" s="129"/>
      <c r="B46" s="129"/>
      <c r="C46" s="129"/>
      <c r="D46" s="156"/>
      <c r="E46" s="129"/>
      <c r="F46" s="129"/>
      <c r="G46" s="129"/>
      <c r="H46" s="129"/>
      <c r="I46" s="129"/>
      <c r="J46" s="129"/>
      <c r="K46" s="129"/>
      <c r="L46" s="129"/>
      <c r="M46" s="5"/>
      <c r="N46" s="4"/>
      <c r="O46" s="4"/>
    </row>
    <row r="47" spans="1:15" ht="15.75">
      <c r="A47" s="129"/>
      <c r="B47" s="129"/>
      <c r="C47" s="157"/>
      <c r="D47" s="156"/>
      <c r="E47" s="129"/>
      <c r="F47" s="129"/>
      <c r="G47" s="129"/>
      <c r="H47" s="129"/>
      <c r="I47" s="129"/>
      <c r="J47" s="129"/>
      <c r="K47" s="129"/>
      <c r="L47" s="129"/>
      <c r="M47" s="5"/>
      <c r="N47" s="4"/>
      <c r="O47" s="4"/>
    </row>
    <row r="48" spans="1:15" ht="15.75">
      <c r="A48" s="157"/>
      <c r="B48" s="157"/>
      <c r="C48" s="157"/>
      <c r="D48" s="158"/>
      <c r="E48" s="157"/>
      <c r="F48" s="157"/>
      <c r="G48" s="157"/>
      <c r="H48" s="157"/>
      <c r="I48" s="157"/>
      <c r="J48" s="157"/>
      <c r="K48" s="157"/>
      <c r="L48" s="157"/>
      <c r="M48" s="4"/>
      <c r="N48" s="4"/>
      <c r="O48" s="4"/>
    </row>
    <row r="49" spans="1:15" ht="15.75">
      <c r="A49" s="157"/>
      <c r="B49" s="157"/>
      <c r="C49" s="157"/>
      <c r="D49" s="158"/>
      <c r="E49" s="157"/>
      <c r="F49" s="157"/>
      <c r="G49" s="157"/>
      <c r="H49" s="157"/>
      <c r="I49" s="157"/>
      <c r="J49" s="157"/>
      <c r="K49" s="157"/>
      <c r="L49" s="157"/>
      <c r="M49" s="4"/>
      <c r="N49" s="4"/>
      <c r="O49" s="4"/>
    </row>
    <row r="50" spans="1:15" ht="15.75">
      <c r="A50" s="157"/>
      <c r="B50" s="157"/>
      <c r="C50" s="157"/>
      <c r="D50" s="158"/>
      <c r="E50" s="157"/>
      <c r="F50" s="157"/>
      <c r="G50" s="157"/>
      <c r="H50" s="157"/>
      <c r="I50" s="157"/>
      <c r="J50" s="157"/>
      <c r="K50" s="157"/>
      <c r="L50" s="157"/>
      <c r="M50" s="4"/>
      <c r="N50" s="4"/>
      <c r="O50" s="4"/>
    </row>
    <row r="51" spans="1:15" ht="15.75">
      <c r="A51" s="157"/>
      <c r="B51" s="157"/>
      <c r="C51" s="157"/>
      <c r="D51" s="158"/>
      <c r="E51" s="157"/>
      <c r="F51" s="157"/>
      <c r="G51" s="157"/>
      <c r="H51" s="157"/>
      <c r="I51" s="157"/>
      <c r="J51" s="157"/>
      <c r="K51" s="157"/>
      <c r="L51" s="157"/>
      <c r="M51" s="4"/>
      <c r="N51" s="4"/>
      <c r="O51" s="4"/>
    </row>
    <row r="52" spans="1:15" ht="16.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4"/>
      <c r="N52" s="4"/>
      <c r="O52" s="4"/>
    </row>
    <row r="53" spans="1:15" ht="16.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4"/>
      <c r="N53" s="4"/>
      <c r="O53" s="4"/>
    </row>
    <row r="54" spans="1:15" ht="16.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4"/>
      <c r="N54" s="4"/>
      <c r="O54" s="4"/>
    </row>
    <row r="55" spans="1:15" ht="16.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4"/>
      <c r="N55" s="4"/>
      <c r="O55" s="4"/>
    </row>
    <row r="56" spans="1:15" ht="16.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4"/>
      <c r="N56" s="4"/>
      <c r="O56" s="4"/>
    </row>
    <row r="57" spans="1:12" ht="16.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</row>
    <row r="58" spans="1:12" ht="16.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</row>
    <row r="59" spans="1:12" ht="16.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</row>
    <row r="60" spans="1:12" ht="16.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</row>
    <row r="61" spans="1:12" ht="16.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</row>
    <row r="62" spans="1:12" ht="16.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</row>
    <row r="63" spans="1:12" ht="16.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</row>
    <row r="64" spans="1:12" ht="16.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2" ht="16.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</row>
    <row r="66" spans="1:12" ht="16.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</row>
    <row r="67" spans="1:12" ht="16.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</row>
    <row r="68" spans="1:12" ht="16.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</row>
    <row r="69" spans="1:12" ht="16.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</row>
    <row r="70" spans="1:12" ht="16.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</row>
    <row r="71" spans="1:12" ht="16.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</row>
    <row r="72" spans="1:12" ht="16.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1:12" ht="16.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</sheetData>
  <sheetProtection/>
  <mergeCells count="34">
    <mergeCell ref="B29:D29"/>
    <mergeCell ref="I29:I30"/>
    <mergeCell ref="B32:D32"/>
    <mergeCell ref="I32:I33"/>
    <mergeCell ref="B20:D21"/>
    <mergeCell ref="I20:I21"/>
    <mergeCell ref="I23:I24"/>
    <mergeCell ref="B23:D23"/>
    <mergeCell ref="B26:D26"/>
    <mergeCell ref="I26:I27"/>
    <mergeCell ref="E34:E36"/>
    <mergeCell ref="A34:B36"/>
    <mergeCell ref="D34:D36"/>
    <mergeCell ref="J34:J36"/>
    <mergeCell ref="F34:F36"/>
    <mergeCell ref="G34:G36"/>
    <mergeCell ref="H34:H36"/>
    <mergeCell ref="C34:C36"/>
    <mergeCell ref="I35:I36"/>
    <mergeCell ref="J2:L3"/>
    <mergeCell ref="G2:G3"/>
    <mergeCell ref="H2:H3"/>
    <mergeCell ref="I2:I3"/>
    <mergeCell ref="I5:I6"/>
    <mergeCell ref="I8:I9"/>
    <mergeCell ref="I11:I12"/>
    <mergeCell ref="I14:I15"/>
    <mergeCell ref="I17:I18"/>
    <mergeCell ref="B1:C1"/>
    <mergeCell ref="A2:B3"/>
    <mergeCell ref="C2:C3"/>
    <mergeCell ref="D2:D3"/>
    <mergeCell ref="E2:F2"/>
    <mergeCell ref="B14:D15"/>
  </mergeCells>
  <printOptions horizontalCentered="1"/>
  <pageMargins left="0.3937007874015748" right="0.3937007874015748" top="0.7874015748031497" bottom="0.3937007874015748" header="0" footer="0.1968503937007874"/>
  <pageSetup horizontalDpi="300" verticalDpi="300" orientation="landscape" paperSize="9" scale="92" r:id="rId1"/>
  <headerFooter alignWithMargins="0">
    <oddFooter>&amp;C
</oddFooter>
  </headerFooter>
  <rowBreaks count="1" manualBreakCount="1">
    <brk id="3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SheetLayoutView="75" zoomScalePageLayoutView="0" workbookViewId="0" topLeftCell="A25">
      <selection activeCell="D50" sqref="D50"/>
    </sheetView>
  </sheetViews>
  <sheetFormatPr defaultColWidth="9.140625" defaultRowHeight="15"/>
  <cols>
    <col min="1" max="1" width="3.00390625" style="2" customWidth="1"/>
    <col min="2" max="2" width="35.00390625" style="2" customWidth="1"/>
    <col min="3" max="3" width="10.7109375" style="2" customWidth="1"/>
    <col min="4" max="4" width="14.7109375" style="2" customWidth="1"/>
    <col min="5" max="5" width="13.57421875" style="2" customWidth="1"/>
    <col min="6" max="6" width="13.421875" style="2" customWidth="1"/>
    <col min="7" max="7" width="23.140625" style="2" customWidth="1"/>
    <col min="8" max="8" width="17.421875" style="2" customWidth="1"/>
    <col min="9" max="9" width="10.421875" style="2" bestFit="1" customWidth="1"/>
    <col min="10" max="16384" width="9.00390625" style="2" customWidth="1"/>
  </cols>
  <sheetData>
    <row r="1" spans="1:17" ht="19.5" customHeight="1">
      <c r="A1" s="128"/>
      <c r="B1" s="219" t="s">
        <v>132</v>
      </c>
      <c r="C1" s="219"/>
      <c r="D1" s="129"/>
      <c r="E1" s="129"/>
      <c r="F1" s="129"/>
      <c r="G1" s="129"/>
      <c r="H1" s="129"/>
      <c r="I1" s="128"/>
      <c r="J1" s="1"/>
      <c r="K1" s="3"/>
      <c r="L1" s="3"/>
      <c r="M1" s="6"/>
      <c r="N1" s="6"/>
      <c r="O1" s="6"/>
      <c r="P1" s="6"/>
      <c r="Q1" s="6"/>
    </row>
    <row r="2" spans="1:12" ht="15.75" customHeight="1">
      <c r="A2" s="220" t="s">
        <v>4</v>
      </c>
      <c r="B2" s="221"/>
      <c r="C2" s="224" t="s">
        <v>5</v>
      </c>
      <c r="D2" s="224" t="s">
        <v>136</v>
      </c>
      <c r="E2" s="237" t="s">
        <v>133</v>
      </c>
      <c r="F2" s="220" t="s">
        <v>8</v>
      </c>
      <c r="G2" s="231" t="s">
        <v>9</v>
      </c>
      <c r="H2" s="232"/>
      <c r="I2" s="233"/>
      <c r="J2" s="5"/>
      <c r="K2" s="4"/>
      <c r="L2" s="4"/>
    </row>
    <row r="3" spans="1:12" ht="15.75" customHeight="1">
      <c r="A3" s="222"/>
      <c r="B3" s="223"/>
      <c r="C3" s="224"/>
      <c r="D3" s="224"/>
      <c r="E3" s="238"/>
      <c r="F3" s="222"/>
      <c r="G3" s="234"/>
      <c r="H3" s="235"/>
      <c r="I3" s="236"/>
      <c r="J3" s="5"/>
      <c r="K3" s="4"/>
      <c r="L3" s="4"/>
    </row>
    <row r="4" spans="1:12" ht="15.75" customHeight="1">
      <c r="A4" s="61" t="s">
        <v>24</v>
      </c>
      <c r="B4" s="63" t="s">
        <v>134</v>
      </c>
      <c r="C4" s="131" t="s">
        <v>28</v>
      </c>
      <c r="D4" s="132" t="s">
        <v>135</v>
      </c>
      <c r="E4" s="255" t="s">
        <v>137</v>
      </c>
      <c r="F4" s="58">
        <f>SUM(I4:I6)</f>
        <v>250000</v>
      </c>
      <c r="G4" s="52" t="s">
        <v>138</v>
      </c>
      <c r="H4" s="134"/>
      <c r="I4" s="135">
        <v>150000</v>
      </c>
      <c r="J4" s="5"/>
      <c r="K4" s="4"/>
      <c r="L4" s="4"/>
    </row>
    <row r="5" spans="1:12" ht="15.75" customHeight="1">
      <c r="A5" s="52"/>
      <c r="B5" s="66"/>
      <c r="C5" s="136"/>
      <c r="D5" s="137"/>
      <c r="E5" s="256"/>
      <c r="F5" s="253" t="s">
        <v>209</v>
      </c>
      <c r="G5" s="52" t="s">
        <v>139</v>
      </c>
      <c r="H5" s="138"/>
      <c r="I5" s="139">
        <v>100000</v>
      </c>
      <c r="J5" s="5"/>
      <c r="K5" s="4"/>
      <c r="L5" s="4"/>
    </row>
    <row r="6" spans="1:12" ht="15.75" customHeight="1">
      <c r="A6" s="52"/>
      <c r="B6" s="66"/>
      <c r="C6" s="140"/>
      <c r="D6" s="55"/>
      <c r="E6" s="133"/>
      <c r="F6" s="254"/>
      <c r="G6" s="52"/>
      <c r="H6" s="138"/>
      <c r="I6" s="141"/>
      <c r="J6" s="5"/>
      <c r="K6" s="4"/>
      <c r="L6" s="4"/>
    </row>
    <row r="7" spans="1:12" ht="15.75" customHeight="1">
      <c r="A7" s="64" t="s">
        <v>16</v>
      </c>
      <c r="B7" s="142" t="s">
        <v>140</v>
      </c>
      <c r="C7" s="53" t="s">
        <v>141</v>
      </c>
      <c r="D7" s="49" t="s">
        <v>142</v>
      </c>
      <c r="E7" s="255" t="s">
        <v>152</v>
      </c>
      <c r="F7" s="143">
        <f>SUM(I7:I9)</f>
        <v>230000</v>
      </c>
      <c r="G7" s="64" t="s">
        <v>138</v>
      </c>
      <c r="H7" s="144"/>
      <c r="I7" s="145">
        <v>50000</v>
      </c>
      <c r="J7" s="5"/>
      <c r="K7" s="4"/>
      <c r="L7" s="4"/>
    </row>
    <row r="8" spans="1:12" ht="15.75" customHeight="1">
      <c r="A8" s="61"/>
      <c r="B8" s="127"/>
      <c r="C8" s="54"/>
      <c r="D8" s="50"/>
      <c r="E8" s="256"/>
      <c r="F8" s="216" t="s">
        <v>143</v>
      </c>
      <c r="G8" s="52" t="s">
        <v>139</v>
      </c>
      <c r="H8" s="138"/>
      <c r="I8" s="139">
        <v>180000</v>
      </c>
      <c r="J8" s="5"/>
      <c r="K8" s="4"/>
      <c r="L8" s="4"/>
    </row>
    <row r="9" spans="1:12" ht="15.75" customHeight="1">
      <c r="A9" s="61"/>
      <c r="B9" s="146"/>
      <c r="C9" s="54"/>
      <c r="D9" s="50"/>
      <c r="E9" s="125"/>
      <c r="F9" s="217"/>
      <c r="G9" s="149"/>
      <c r="H9" s="153"/>
      <c r="I9" s="162"/>
      <c r="J9" s="5"/>
      <c r="K9" s="4"/>
      <c r="L9" s="4"/>
    </row>
    <row r="10" spans="1:12" ht="15.75" customHeight="1">
      <c r="A10" s="62" t="s">
        <v>119</v>
      </c>
      <c r="B10" s="63" t="s">
        <v>144</v>
      </c>
      <c r="C10" s="65" t="s">
        <v>21</v>
      </c>
      <c r="D10" s="49" t="s">
        <v>22</v>
      </c>
      <c r="E10" s="255" t="s">
        <v>151</v>
      </c>
      <c r="F10" s="147">
        <f>SUM(I10:I12)</f>
        <v>240000</v>
      </c>
      <c r="G10" s="64" t="s">
        <v>138</v>
      </c>
      <c r="H10" s="144"/>
      <c r="I10" s="145">
        <v>180000</v>
      </c>
      <c r="J10" s="5"/>
      <c r="K10" s="4"/>
      <c r="L10" s="4"/>
    </row>
    <row r="11" spans="1:12" ht="15.75" customHeight="1">
      <c r="A11" s="61"/>
      <c r="B11" s="127"/>
      <c r="C11" s="67"/>
      <c r="D11" s="50"/>
      <c r="E11" s="256"/>
      <c r="F11" s="216" t="s">
        <v>178</v>
      </c>
      <c r="G11" s="52" t="s">
        <v>139</v>
      </c>
      <c r="H11" s="138"/>
      <c r="I11" s="139">
        <v>60000</v>
      </c>
      <c r="J11" s="5"/>
      <c r="K11" s="4"/>
      <c r="L11" s="4"/>
    </row>
    <row r="12" spans="1:12" ht="15.75" customHeight="1">
      <c r="A12" s="61"/>
      <c r="B12" s="146"/>
      <c r="C12" s="67"/>
      <c r="D12" s="50"/>
      <c r="E12" s="54"/>
      <c r="F12" s="217"/>
      <c r="G12" s="149"/>
      <c r="H12" s="153"/>
      <c r="I12" s="162"/>
      <c r="J12" s="5"/>
      <c r="K12" s="4"/>
      <c r="L12" s="4"/>
    </row>
    <row r="13" spans="1:12" ht="15.75" customHeight="1">
      <c r="A13" s="62" t="s">
        <v>120</v>
      </c>
      <c r="B13" s="172" t="s">
        <v>145</v>
      </c>
      <c r="C13" s="65" t="s">
        <v>111</v>
      </c>
      <c r="D13" s="49" t="s">
        <v>116</v>
      </c>
      <c r="E13" s="255" t="s">
        <v>150</v>
      </c>
      <c r="F13" s="147">
        <f>SUM(I13:I15)</f>
        <v>60000</v>
      </c>
      <c r="G13" s="64" t="s">
        <v>138</v>
      </c>
      <c r="H13" s="144"/>
      <c r="I13" s="145">
        <v>30000</v>
      </c>
      <c r="J13" s="5"/>
      <c r="K13" s="4"/>
      <c r="L13" s="4"/>
    </row>
    <row r="14" spans="1:12" ht="15.75" customHeight="1">
      <c r="A14" s="61"/>
      <c r="B14" s="160"/>
      <c r="C14" s="137"/>
      <c r="D14" s="137"/>
      <c r="E14" s="256"/>
      <c r="F14" s="216" t="s">
        <v>146</v>
      </c>
      <c r="G14" s="52" t="s">
        <v>139</v>
      </c>
      <c r="H14" s="138"/>
      <c r="I14" s="139">
        <v>30000</v>
      </c>
      <c r="J14" s="5"/>
      <c r="K14" s="4"/>
      <c r="L14" s="4"/>
    </row>
    <row r="15" spans="1:12" ht="15.75" customHeight="1">
      <c r="A15" s="61"/>
      <c r="B15" s="168"/>
      <c r="C15" s="171"/>
      <c r="D15" s="171"/>
      <c r="E15" s="94"/>
      <c r="F15" s="217"/>
      <c r="G15" s="149"/>
      <c r="H15" s="153"/>
      <c r="I15" s="162"/>
      <c r="J15" s="5"/>
      <c r="K15" s="4"/>
      <c r="L15" s="4"/>
    </row>
    <row r="16" spans="1:12" ht="15.75" customHeight="1">
      <c r="A16" s="62" t="s">
        <v>121</v>
      </c>
      <c r="B16" s="63" t="s">
        <v>147</v>
      </c>
      <c r="C16" s="131" t="s">
        <v>148</v>
      </c>
      <c r="D16" s="132" t="s">
        <v>149</v>
      </c>
      <c r="E16" s="255" t="s">
        <v>153</v>
      </c>
      <c r="F16" s="58">
        <f>SUM(I16:I18)</f>
        <v>400000</v>
      </c>
      <c r="G16" s="64" t="s">
        <v>138</v>
      </c>
      <c r="H16" s="144"/>
      <c r="I16" s="145">
        <v>180000</v>
      </c>
      <c r="J16" s="5"/>
      <c r="K16" s="4"/>
      <c r="L16" s="4"/>
    </row>
    <row r="17" spans="1:12" ht="15.75" customHeight="1">
      <c r="A17" s="61"/>
      <c r="B17" s="66"/>
      <c r="C17" s="136"/>
      <c r="D17" s="137"/>
      <c r="E17" s="256"/>
      <c r="F17" s="216" t="s">
        <v>178</v>
      </c>
      <c r="G17" s="52" t="s">
        <v>139</v>
      </c>
      <c r="H17" s="138"/>
      <c r="I17" s="139">
        <v>220000</v>
      </c>
      <c r="J17" s="5"/>
      <c r="K17" s="4"/>
      <c r="L17" s="4"/>
    </row>
    <row r="18" spans="1:12" ht="15.75" customHeight="1">
      <c r="A18" s="61"/>
      <c r="B18" s="164"/>
      <c r="C18" s="165"/>
      <c r="D18" s="166"/>
      <c r="E18" s="167"/>
      <c r="F18" s="218"/>
      <c r="G18" s="149"/>
      <c r="H18" s="153"/>
      <c r="I18" s="162"/>
      <c r="J18" s="5"/>
      <c r="K18" s="4"/>
      <c r="L18" s="4"/>
    </row>
    <row r="19" spans="1:12" ht="15.75" customHeight="1">
      <c r="A19" s="64" t="s">
        <v>82</v>
      </c>
      <c r="B19" s="142" t="s">
        <v>154</v>
      </c>
      <c r="C19" s="65" t="s">
        <v>29</v>
      </c>
      <c r="D19" s="49" t="s">
        <v>22</v>
      </c>
      <c r="E19" s="255" t="s">
        <v>155</v>
      </c>
      <c r="F19" s="58">
        <f>SUM(I19:I21)</f>
        <v>3300000</v>
      </c>
      <c r="G19" s="64" t="s">
        <v>138</v>
      </c>
      <c r="H19" s="144"/>
      <c r="I19" s="145">
        <v>1720000</v>
      </c>
      <c r="J19" s="5"/>
      <c r="K19" s="4"/>
      <c r="L19" s="4"/>
    </row>
    <row r="20" spans="1:12" ht="15.75" customHeight="1">
      <c r="A20" s="52"/>
      <c r="B20" s="160"/>
      <c r="C20" s="137"/>
      <c r="D20" s="161"/>
      <c r="E20" s="256"/>
      <c r="F20" s="216" t="s">
        <v>216</v>
      </c>
      <c r="G20" s="52" t="s">
        <v>139</v>
      </c>
      <c r="H20" s="138"/>
      <c r="I20" s="139">
        <v>1580000</v>
      </c>
      <c r="J20" s="5"/>
      <c r="K20" s="4"/>
      <c r="L20" s="4"/>
    </row>
    <row r="21" spans="1:12" ht="15.75" customHeight="1">
      <c r="A21" s="52"/>
      <c r="B21" s="168"/>
      <c r="C21" s="171"/>
      <c r="D21" s="169"/>
      <c r="E21" s="125"/>
      <c r="F21" s="218"/>
      <c r="G21" s="149"/>
      <c r="H21" s="153"/>
      <c r="I21" s="162"/>
      <c r="J21" s="5"/>
      <c r="K21" s="4"/>
      <c r="L21" s="4"/>
    </row>
    <row r="22" spans="1:12" ht="15.75" customHeight="1">
      <c r="A22" s="64" t="s">
        <v>122</v>
      </c>
      <c r="B22" s="63" t="s">
        <v>156</v>
      </c>
      <c r="C22" s="65" t="s">
        <v>29</v>
      </c>
      <c r="D22" s="49" t="s">
        <v>116</v>
      </c>
      <c r="E22" s="255" t="s">
        <v>157</v>
      </c>
      <c r="F22" s="58">
        <f>SUM(I22:I24)</f>
        <v>1800000</v>
      </c>
      <c r="G22" s="64" t="s">
        <v>138</v>
      </c>
      <c r="H22" s="144"/>
      <c r="I22" s="145">
        <v>900000</v>
      </c>
      <c r="J22" s="5"/>
      <c r="K22" s="4"/>
      <c r="L22" s="4"/>
    </row>
    <row r="23" spans="1:12" ht="15.75" customHeight="1">
      <c r="A23" s="52"/>
      <c r="B23" s="160"/>
      <c r="C23" s="137"/>
      <c r="D23" s="161"/>
      <c r="E23" s="256"/>
      <c r="F23" s="216" t="s">
        <v>217</v>
      </c>
      <c r="G23" s="52" t="s">
        <v>139</v>
      </c>
      <c r="H23" s="138"/>
      <c r="I23" s="139">
        <v>900000</v>
      </c>
      <c r="J23" s="5"/>
      <c r="K23" s="4"/>
      <c r="L23" s="4"/>
    </row>
    <row r="24" spans="1:12" ht="15.75" customHeight="1">
      <c r="A24" s="52"/>
      <c r="B24" s="168"/>
      <c r="C24" s="171"/>
      <c r="D24" s="169"/>
      <c r="E24" s="125"/>
      <c r="F24" s="218"/>
      <c r="G24" s="149"/>
      <c r="H24" s="153"/>
      <c r="I24" s="162"/>
      <c r="J24" s="5"/>
      <c r="K24" s="4"/>
      <c r="L24" s="4"/>
    </row>
    <row r="25" spans="1:12" ht="15.75" customHeight="1">
      <c r="A25" s="64" t="s">
        <v>123</v>
      </c>
      <c r="B25" s="63" t="s">
        <v>158</v>
      </c>
      <c r="C25" s="65" t="s">
        <v>159</v>
      </c>
      <c r="D25" s="49" t="s">
        <v>22</v>
      </c>
      <c r="E25" s="255" t="s">
        <v>160</v>
      </c>
      <c r="F25" s="58">
        <f>SUM(I25:I27)</f>
        <v>730000</v>
      </c>
      <c r="G25" s="64" t="s">
        <v>138</v>
      </c>
      <c r="H25" s="144"/>
      <c r="I25" s="145">
        <v>450000</v>
      </c>
      <c r="J25" s="5"/>
      <c r="K25" s="4"/>
      <c r="L25" s="4"/>
    </row>
    <row r="26" spans="1:12" ht="15.75" customHeight="1">
      <c r="A26" s="52"/>
      <c r="B26" s="160"/>
      <c r="C26" s="137"/>
      <c r="D26" s="161"/>
      <c r="E26" s="256"/>
      <c r="F26" s="216" t="s">
        <v>218</v>
      </c>
      <c r="G26" s="52" t="s">
        <v>139</v>
      </c>
      <c r="H26" s="138"/>
      <c r="I26" s="139">
        <v>280000</v>
      </c>
      <c r="J26" s="5"/>
      <c r="K26" s="4"/>
      <c r="L26" s="4"/>
    </row>
    <row r="27" spans="1:12" ht="15.75" customHeight="1">
      <c r="A27" s="149"/>
      <c r="B27" s="168"/>
      <c r="C27" s="171"/>
      <c r="D27" s="169"/>
      <c r="E27" s="125"/>
      <c r="F27" s="218"/>
      <c r="G27" s="149"/>
      <c r="H27" s="153"/>
      <c r="I27" s="162"/>
      <c r="J27" s="5"/>
      <c r="K27" s="4"/>
      <c r="L27" s="4"/>
    </row>
    <row r="28" spans="1:12" ht="15.75" customHeight="1">
      <c r="A28" s="64" t="s">
        <v>162</v>
      </c>
      <c r="B28" s="63" t="s">
        <v>167</v>
      </c>
      <c r="C28" s="65" t="s">
        <v>169</v>
      </c>
      <c r="D28" s="49" t="s">
        <v>142</v>
      </c>
      <c r="E28" s="255" t="s">
        <v>172</v>
      </c>
      <c r="F28" s="58">
        <f>SUM(I28:I30)</f>
        <v>900000</v>
      </c>
      <c r="G28" s="64" t="s">
        <v>138</v>
      </c>
      <c r="H28" s="144"/>
      <c r="I28" s="145">
        <v>440000</v>
      </c>
      <c r="J28" s="5"/>
      <c r="K28" s="4"/>
      <c r="L28" s="4"/>
    </row>
    <row r="29" spans="1:12" ht="15.75" customHeight="1">
      <c r="A29" s="52"/>
      <c r="B29" s="160"/>
      <c r="C29" s="137"/>
      <c r="D29" s="161"/>
      <c r="E29" s="256"/>
      <c r="F29" s="216" t="s">
        <v>219</v>
      </c>
      <c r="G29" s="52" t="s">
        <v>139</v>
      </c>
      <c r="H29" s="138"/>
      <c r="I29" s="139">
        <v>460000</v>
      </c>
      <c r="J29" s="5"/>
      <c r="K29" s="4"/>
      <c r="L29" s="4"/>
    </row>
    <row r="30" spans="1:12" ht="15.75" customHeight="1">
      <c r="A30" s="149"/>
      <c r="B30" s="168"/>
      <c r="C30" s="171"/>
      <c r="D30" s="169"/>
      <c r="E30" s="125"/>
      <c r="F30" s="218"/>
      <c r="G30" s="149"/>
      <c r="H30" s="153"/>
      <c r="I30" s="162"/>
      <c r="J30" s="5"/>
      <c r="K30" s="4"/>
      <c r="L30" s="4"/>
    </row>
    <row r="31" spans="1:12" ht="15.75" customHeight="1">
      <c r="A31" s="64" t="s">
        <v>163</v>
      </c>
      <c r="B31" s="63" t="s">
        <v>161</v>
      </c>
      <c r="C31" s="65" t="s">
        <v>159</v>
      </c>
      <c r="D31" s="49" t="s">
        <v>142</v>
      </c>
      <c r="E31" s="255" t="s">
        <v>170</v>
      </c>
      <c r="F31" s="58">
        <f>SUM(I31:I33)</f>
        <v>900000</v>
      </c>
      <c r="G31" s="64" t="s">
        <v>138</v>
      </c>
      <c r="H31" s="144"/>
      <c r="I31" s="145">
        <v>440000</v>
      </c>
      <c r="J31" s="5"/>
      <c r="K31" s="4"/>
      <c r="L31" s="4"/>
    </row>
    <row r="32" spans="1:12" ht="15.75" customHeight="1">
      <c r="A32" s="52"/>
      <c r="B32" s="160"/>
      <c r="C32" s="137"/>
      <c r="D32" s="161"/>
      <c r="E32" s="256"/>
      <c r="F32" s="216" t="s">
        <v>219</v>
      </c>
      <c r="G32" s="52" t="s">
        <v>139</v>
      </c>
      <c r="H32" s="138"/>
      <c r="I32" s="139">
        <v>460000</v>
      </c>
      <c r="J32" s="5"/>
      <c r="K32" s="4"/>
      <c r="L32" s="4"/>
    </row>
    <row r="33" spans="1:12" ht="15.75" customHeight="1">
      <c r="A33" s="149"/>
      <c r="B33" s="168"/>
      <c r="C33" s="171"/>
      <c r="D33" s="169"/>
      <c r="E33" s="257"/>
      <c r="F33" s="218"/>
      <c r="G33" s="149"/>
      <c r="H33" s="153"/>
      <c r="I33" s="162"/>
      <c r="J33" s="5"/>
      <c r="K33" s="4"/>
      <c r="L33" s="4"/>
    </row>
    <row r="34" spans="1:12" ht="15.75" customHeight="1">
      <c r="A34" s="64" t="s">
        <v>164</v>
      </c>
      <c r="B34" s="63" t="s">
        <v>168</v>
      </c>
      <c r="C34" s="65" t="s">
        <v>159</v>
      </c>
      <c r="D34" s="49" t="s">
        <v>142</v>
      </c>
      <c r="E34" s="258" t="s">
        <v>171</v>
      </c>
      <c r="F34" s="58">
        <f>SUM(I34:I36)</f>
        <v>1000000</v>
      </c>
      <c r="G34" s="64" t="s">
        <v>138</v>
      </c>
      <c r="H34" s="144"/>
      <c r="I34" s="145">
        <v>440000</v>
      </c>
      <c r="J34" s="5"/>
      <c r="K34" s="4"/>
      <c r="L34" s="4"/>
    </row>
    <row r="35" spans="1:12" ht="15.75" customHeight="1">
      <c r="A35" s="52"/>
      <c r="B35" s="160"/>
      <c r="C35" s="137"/>
      <c r="D35" s="161"/>
      <c r="E35" s="259"/>
      <c r="F35" s="254" t="s">
        <v>219</v>
      </c>
      <c r="G35" s="52" t="s">
        <v>139</v>
      </c>
      <c r="H35" s="138"/>
      <c r="I35" s="139">
        <v>560000</v>
      </c>
      <c r="J35" s="5"/>
      <c r="K35" s="4"/>
      <c r="L35" s="4"/>
    </row>
    <row r="36" spans="1:12" ht="15.75" customHeight="1">
      <c r="A36" s="149"/>
      <c r="B36" s="168"/>
      <c r="C36" s="171"/>
      <c r="D36" s="169"/>
      <c r="E36" s="260"/>
      <c r="F36" s="261"/>
      <c r="G36" s="149"/>
      <c r="H36" s="153"/>
      <c r="I36" s="162"/>
      <c r="J36" s="5"/>
      <c r="K36" s="4"/>
      <c r="L36" s="4"/>
    </row>
    <row r="37" spans="1:12" ht="15.75" customHeight="1">
      <c r="A37" s="64" t="s">
        <v>165</v>
      </c>
      <c r="B37" s="63" t="s">
        <v>173</v>
      </c>
      <c r="C37" s="65" t="s">
        <v>159</v>
      </c>
      <c r="D37" s="49" t="s">
        <v>116</v>
      </c>
      <c r="E37" s="174" t="s">
        <v>90</v>
      </c>
      <c r="F37" s="58">
        <f>SUM(I37:I39)</f>
        <v>1000000</v>
      </c>
      <c r="G37" s="64" t="s">
        <v>138</v>
      </c>
      <c r="H37" s="144"/>
      <c r="I37" s="145">
        <v>700000</v>
      </c>
      <c r="J37" s="5"/>
      <c r="K37" s="4"/>
      <c r="L37" s="4"/>
    </row>
    <row r="38" spans="1:12" ht="15.75" customHeight="1">
      <c r="A38" s="52"/>
      <c r="B38" s="160"/>
      <c r="C38" s="137"/>
      <c r="D38" s="161"/>
      <c r="E38" s="50"/>
      <c r="F38" s="216" t="s">
        <v>220</v>
      </c>
      <c r="G38" s="52" t="s">
        <v>139</v>
      </c>
      <c r="H38" s="138"/>
      <c r="I38" s="139">
        <v>300000</v>
      </c>
      <c r="J38" s="5"/>
      <c r="K38" s="4"/>
      <c r="L38" s="4"/>
    </row>
    <row r="39" spans="1:12" ht="15.75" customHeight="1">
      <c r="A39" s="52"/>
      <c r="B39" s="168"/>
      <c r="C39" s="171"/>
      <c r="D39" s="169"/>
      <c r="E39" s="125"/>
      <c r="F39" s="218"/>
      <c r="G39" s="149"/>
      <c r="H39" s="153"/>
      <c r="I39" s="162"/>
      <c r="J39" s="5"/>
      <c r="K39" s="4"/>
      <c r="L39" s="4"/>
    </row>
    <row r="40" spans="1:12" ht="15.75" customHeight="1">
      <c r="A40" s="64" t="s">
        <v>166</v>
      </c>
      <c r="B40" s="142" t="s">
        <v>174</v>
      </c>
      <c r="C40" s="65" t="s">
        <v>175</v>
      </c>
      <c r="D40" s="49" t="s">
        <v>126</v>
      </c>
      <c r="E40" s="163" t="s">
        <v>90</v>
      </c>
      <c r="F40" s="58">
        <f>SUM(I40:I42)</f>
        <v>2780000</v>
      </c>
      <c r="G40" s="64" t="s">
        <v>138</v>
      </c>
      <c r="H40" s="144"/>
      <c r="I40" s="145">
        <v>670000</v>
      </c>
      <c r="J40" s="5"/>
      <c r="K40" s="4"/>
      <c r="L40" s="4"/>
    </row>
    <row r="41" spans="1:12" ht="15.75" customHeight="1">
      <c r="A41" s="52"/>
      <c r="B41" s="160"/>
      <c r="C41" s="173" t="s">
        <v>177</v>
      </c>
      <c r="D41" s="161"/>
      <c r="E41" s="50"/>
      <c r="F41" s="216" t="s">
        <v>221</v>
      </c>
      <c r="G41" s="52" t="s">
        <v>179</v>
      </c>
      <c r="H41" s="138"/>
      <c r="I41" s="139">
        <v>830000</v>
      </c>
      <c r="J41" s="5"/>
      <c r="K41" s="4"/>
      <c r="L41" s="4"/>
    </row>
    <row r="42" spans="1:12" ht="15.75" customHeight="1">
      <c r="A42" s="52"/>
      <c r="B42" s="168"/>
      <c r="C42" s="171" t="s">
        <v>176</v>
      </c>
      <c r="D42" s="169"/>
      <c r="E42" s="125"/>
      <c r="F42" s="218"/>
      <c r="G42" s="149" t="s">
        <v>139</v>
      </c>
      <c r="H42" s="153"/>
      <c r="I42" s="162">
        <v>1280000</v>
      </c>
      <c r="J42" s="5"/>
      <c r="K42" s="4"/>
      <c r="L42" s="4"/>
    </row>
    <row r="43" spans="1:12" ht="15.75" customHeight="1">
      <c r="A43" s="220" t="s">
        <v>17</v>
      </c>
      <c r="B43" s="240"/>
      <c r="C43" s="221"/>
      <c r="D43" s="244"/>
      <c r="E43" s="248"/>
      <c r="F43" s="152">
        <f>SUM(F4:F42)</f>
        <v>13590000</v>
      </c>
      <c r="G43" s="247"/>
      <c r="H43" s="144"/>
      <c r="I43" s="145"/>
      <c r="J43" s="5"/>
      <c r="K43" s="4"/>
      <c r="L43" s="4"/>
    </row>
    <row r="44" spans="1:12" ht="15.75" customHeight="1">
      <c r="A44" s="241"/>
      <c r="B44" s="242"/>
      <c r="C44" s="250"/>
      <c r="D44" s="245"/>
      <c r="E44" s="248"/>
      <c r="F44" s="251" t="s">
        <v>208</v>
      </c>
      <c r="G44" s="217"/>
      <c r="H44" s="134"/>
      <c r="I44" s="135"/>
      <c r="J44" s="5"/>
      <c r="K44" s="4"/>
      <c r="L44" s="4"/>
    </row>
    <row r="45" spans="1:12" ht="15.75" customHeight="1">
      <c r="A45" s="222"/>
      <c r="B45" s="243"/>
      <c r="C45" s="223"/>
      <c r="D45" s="246"/>
      <c r="E45" s="248"/>
      <c r="F45" s="252"/>
      <c r="G45" s="218"/>
      <c r="H45" s="150"/>
      <c r="I45" s="151"/>
      <c r="J45" s="5"/>
      <c r="K45" s="4"/>
      <c r="L45" s="4"/>
    </row>
    <row r="46" spans="1:12" ht="12" customHeight="1">
      <c r="A46" s="148"/>
      <c r="B46" s="154"/>
      <c r="C46" s="128"/>
      <c r="D46" s="155"/>
      <c r="E46" s="128"/>
      <c r="F46" s="129"/>
      <c r="G46" s="129"/>
      <c r="H46" s="129"/>
      <c r="I46" s="178"/>
      <c r="J46" s="5"/>
      <c r="K46" s="4"/>
      <c r="L46" s="4"/>
    </row>
    <row r="47" spans="1:12" ht="12" customHeight="1">
      <c r="A47" s="128"/>
      <c r="B47" s="128"/>
      <c r="C47" s="128"/>
      <c r="D47" s="155"/>
      <c r="E47" s="128"/>
      <c r="F47" s="129"/>
      <c r="G47" s="129"/>
      <c r="H47" s="129"/>
      <c r="I47" s="129"/>
      <c r="J47" s="5"/>
      <c r="K47" s="4"/>
      <c r="L47" s="4"/>
    </row>
    <row r="48" spans="1:12" ht="12" customHeight="1">
      <c r="A48" s="128"/>
      <c r="B48" s="128"/>
      <c r="C48" s="129"/>
      <c r="D48" s="155"/>
      <c r="E48" s="128"/>
      <c r="F48" s="129"/>
      <c r="G48" s="129"/>
      <c r="H48" s="129"/>
      <c r="I48" s="129"/>
      <c r="J48" s="5"/>
      <c r="K48" s="4"/>
      <c r="L48" s="4"/>
    </row>
    <row r="49" spans="1:12" ht="15" customHeight="1">
      <c r="A49" s="128"/>
      <c r="B49" s="128"/>
      <c r="C49" s="129"/>
      <c r="D49" s="155"/>
      <c r="E49" s="128"/>
      <c r="F49" s="129"/>
      <c r="G49" s="129"/>
      <c r="H49" s="129"/>
      <c r="I49" s="129"/>
      <c r="J49" s="5"/>
      <c r="K49" s="4"/>
      <c r="L49" s="4"/>
    </row>
    <row r="50" spans="1:12" ht="15" customHeight="1">
      <c r="A50" s="129"/>
      <c r="B50" s="129"/>
      <c r="C50" s="129"/>
      <c r="D50" s="156"/>
      <c r="E50" s="128"/>
      <c r="F50" s="129"/>
      <c r="G50" s="129"/>
      <c r="H50" s="129"/>
      <c r="I50" s="129"/>
      <c r="J50" s="5"/>
      <c r="K50" s="4"/>
      <c r="L50" s="4"/>
    </row>
    <row r="51" spans="1:12" ht="15" customHeight="1">
      <c r="A51" s="129"/>
      <c r="B51" s="129"/>
      <c r="C51" s="129"/>
      <c r="D51" s="156"/>
      <c r="E51" s="129"/>
      <c r="F51" s="129"/>
      <c r="G51" s="129"/>
      <c r="H51" s="129"/>
      <c r="I51" s="129"/>
      <c r="J51" s="5"/>
      <c r="K51" s="4"/>
      <c r="L51" s="4"/>
    </row>
    <row r="52" spans="1:12" ht="15" customHeight="1">
      <c r="A52" s="129"/>
      <c r="B52" s="129"/>
      <c r="C52" s="129"/>
      <c r="D52" s="156"/>
      <c r="E52" s="129"/>
      <c r="F52" s="129"/>
      <c r="G52" s="129"/>
      <c r="H52" s="129"/>
      <c r="I52" s="129"/>
      <c r="J52" s="5"/>
      <c r="K52" s="4"/>
      <c r="L52" s="4"/>
    </row>
    <row r="53" spans="1:12" ht="15.75">
      <c r="A53" s="129"/>
      <c r="B53" s="129"/>
      <c r="C53" s="129"/>
      <c r="D53" s="156"/>
      <c r="E53" s="129"/>
      <c r="F53" s="129"/>
      <c r="G53" s="129"/>
      <c r="H53" s="129"/>
      <c r="I53" s="129"/>
      <c r="J53" s="5"/>
      <c r="K53" s="4"/>
      <c r="L53" s="4"/>
    </row>
    <row r="54" spans="1:12" ht="15.75">
      <c r="A54" s="129"/>
      <c r="B54" s="129"/>
      <c r="C54" s="129"/>
      <c r="D54" s="156"/>
      <c r="E54" s="129"/>
      <c r="F54" s="129"/>
      <c r="G54" s="129"/>
      <c r="H54" s="129"/>
      <c r="I54" s="129"/>
      <c r="J54" s="5"/>
      <c r="K54" s="4"/>
      <c r="L54" s="4"/>
    </row>
    <row r="55" spans="1:12" ht="15.75">
      <c r="A55" s="129"/>
      <c r="B55" s="129"/>
      <c r="C55" s="129"/>
      <c r="D55" s="156"/>
      <c r="E55" s="129"/>
      <c r="F55" s="129"/>
      <c r="G55" s="129"/>
      <c r="H55" s="129"/>
      <c r="I55" s="129"/>
      <c r="J55" s="5"/>
      <c r="K55" s="4"/>
      <c r="L55" s="4"/>
    </row>
    <row r="56" spans="1:12" ht="15.75">
      <c r="A56" s="129"/>
      <c r="B56" s="129"/>
      <c r="C56" s="157"/>
      <c r="D56" s="156"/>
      <c r="E56" s="129"/>
      <c r="F56" s="129"/>
      <c r="G56" s="129"/>
      <c r="H56" s="129"/>
      <c r="I56" s="129"/>
      <c r="J56" s="5"/>
      <c r="K56" s="4"/>
      <c r="L56" s="4"/>
    </row>
    <row r="57" spans="1:12" ht="15.75">
      <c r="A57" s="157"/>
      <c r="B57" s="157"/>
      <c r="C57" s="157"/>
      <c r="D57" s="158"/>
      <c r="E57" s="157"/>
      <c r="F57" s="157"/>
      <c r="G57" s="157"/>
      <c r="H57" s="157"/>
      <c r="I57" s="157"/>
      <c r="J57" s="4"/>
      <c r="K57" s="4"/>
      <c r="L57" s="4"/>
    </row>
    <row r="58" spans="1:12" ht="15.75">
      <c r="A58" s="157"/>
      <c r="B58" s="157"/>
      <c r="C58" s="157"/>
      <c r="D58" s="158"/>
      <c r="E58" s="157"/>
      <c r="F58" s="157"/>
      <c r="G58" s="157"/>
      <c r="H58" s="157"/>
      <c r="I58" s="157"/>
      <c r="J58" s="4"/>
      <c r="K58" s="4"/>
      <c r="L58" s="4"/>
    </row>
    <row r="59" spans="1:12" ht="15.75">
      <c r="A59" s="157"/>
      <c r="B59" s="157"/>
      <c r="C59" s="157"/>
      <c r="D59" s="158"/>
      <c r="E59" s="157"/>
      <c r="F59" s="157"/>
      <c r="G59" s="157"/>
      <c r="H59" s="157"/>
      <c r="I59" s="157"/>
      <c r="J59" s="4"/>
      <c r="K59" s="4"/>
      <c r="L59" s="4"/>
    </row>
    <row r="60" spans="1:12" ht="15.75">
      <c r="A60" s="157"/>
      <c r="B60" s="157"/>
      <c r="C60" s="157"/>
      <c r="D60" s="158"/>
      <c r="E60" s="157"/>
      <c r="F60" s="157"/>
      <c r="G60" s="157"/>
      <c r="H60" s="157"/>
      <c r="I60" s="157"/>
      <c r="J60" s="4"/>
      <c r="K60" s="4"/>
      <c r="L60" s="4"/>
    </row>
    <row r="61" spans="1:12" ht="16.5">
      <c r="A61" s="159"/>
      <c r="B61" s="159"/>
      <c r="C61" s="159"/>
      <c r="D61" s="159"/>
      <c r="E61" s="159"/>
      <c r="F61" s="159"/>
      <c r="G61" s="159"/>
      <c r="H61" s="159"/>
      <c r="I61" s="159"/>
      <c r="J61" s="4"/>
      <c r="K61" s="4"/>
      <c r="L61" s="4"/>
    </row>
    <row r="62" spans="1:12" ht="16.5">
      <c r="A62" s="159"/>
      <c r="B62" s="159"/>
      <c r="C62" s="159"/>
      <c r="D62" s="159"/>
      <c r="E62" s="159"/>
      <c r="F62" s="159"/>
      <c r="G62" s="159"/>
      <c r="H62" s="159"/>
      <c r="I62" s="159"/>
      <c r="J62" s="4"/>
      <c r="K62" s="4"/>
      <c r="L62" s="4"/>
    </row>
    <row r="63" spans="1:12" ht="16.5">
      <c r="A63" s="159"/>
      <c r="B63" s="159"/>
      <c r="C63" s="159"/>
      <c r="D63" s="159"/>
      <c r="E63" s="159"/>
      <c r="F63" s="159"/>
      <c r="G63" s="159"/>
      <c r="H63" s="159"/>
      <c r="I63" s="159"/>
      <c r="J63" s="4"/>
      <c r="K63" s="4"/>
      <c r="L63" s="4"/>
    </row>
    <row r="64" spans="1:12" ht="16.5">
      <c r="A64" s="159"/>
      <c r="B64" s="159"/>
      <c r="C64" s="159"/>
      <c r="D64" s="159"/>
      <c r="E64" s="159"/>
      <c r="F64" s="159"/>
      <c r="G64" s="159"/>
      <c r="H64" s="159"/>
      <c r="I64" s="159"/>
      <c r="J64" s="4"/>
      <c r="K64" s="4"/>
      <c r="L64" s="4"/>
    </row>
    <row r="65" spans="1:12" ht="16.5">
      <c r="A65" s="159"/>
      <c r="B65" s="159"/>
      <c r="C65" s="159"/>
      <c r="D65" s="159"/>
      <c r="E65" s="159"/>
      <c r="F65" s="159"/>
      <c r="G65" s="159"/>
      <c r="H65" s="159"/>
      <c r="I65" s="159"/>
      <c r="J65" s="4"/>
      <c r="K65" s="4"/>
      <c r="L65" s="4"/>
    </row>
    <row r="66" spans="1:9" ht="16.5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 ht="16.5">
      <c r="A67" s="159"/>
      <c r="B67" s="159"/>
      <c r="C67" s="159"/>
      <c r="D67" s="159"/>
      <c r="E67" s="159"/>
      <c r="F67" s="159"/>
      <c r="G67" s="159"/>
      <c r="H67" s="159"/>
      <c r="I67" s="159"/>
    </row>
    <row r="68" spans="1:9" ht="16.5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 ht="16.5">
      <c r="A69" s="159"/>
      <c r="B69" s="159"/>
      <c r="C69" s="159"/>
      <c r="D69" s="159"/>
      <c r="E69" s="159"/>
      <c r="F69" s="159"/>
      <c r="G69" s="159"/>
      <c r="H69" s="159"/>
      <c r="I69" s="159"/>
    </row>
    <row r="70" spans="1:9" ht="16.5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 ht="16.5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t="16.5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t="16.5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t="16.5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t="16.5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t="16.5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t="16.5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t="16.5">
      <c r="A78" s="159"/>
      <c r="B78" s="159"/>
      <c r="C78" s="159"/>
      <c r="D78" s="159"/>
      <c r="E78" s="159"/>
      <c r="F78" s="159"/>
      <c r="G78" s="159"/>
      <c r="H78" s="159"/>
      <c r="I78" s="159"/>
    </row>
    <row r="79" spans="1:9" ht="16.5">
      <c r="A79" s="159"/>
      <c r="B79" s="159"/>
      <c r="C79" s="159"/>
      <c r="D79" s="159"/>
      <c r="E79" s="159"/>
      <c r="F79" s="159"/>
      <c r="G79" s="159"/>
      <c r="H79" s="159"/>
      <c r="I79" s="159"/>
    </row>
    <row r="80" spans="1:9" ht="16.5">
      <c r="A80" s="159"/>
      <c r="B80" s="159"/>
      <c r="C80" s="159"/>
      <c r="D80" s="159"/>
      <c r="E80" s="159"/>
      <c r="F80" s="159"/>
      <c r="G80" s="159"/>
      <c r="H80" s="159"/>
      <c r="I80" s="159"/>
    </row>
    <row r="81" spans="1:9" ht="16.5">
      <c r="A81" s="159"/>
      <c r="B81" s="159"/>
      <c r="C81" s="159"/>
      <c r="D81" s="159"/>
      <c r="E81" s="159"/>
      <c r="F81" s="159"/>
      <c r="G81" s="159"/>
      <c r="H81" s="159"/>
      <c r="I81" s="159"/>
    </row>
    <row r="82" spans="1:9" ht="16.5">
      <c r="A82" s="159"/>
      <c r="B82" s="159"/>
      <c r="C82" s="159"/>
      <c r="D82" s="159"/>
      <c r="E82" s="159"/>
      <c r="F82" s="159"/>
      <c r="G82" s="159"/>
      <c r="H82" s="159"/>
      <c r="I82" s="159"/>
    </row>
  </sheetData>
  <sheetProtection/>
  <mergeCells count="37">
    <mergeCell ref="G43:G45"/>
    <mergeCell ref="F44:F45"/>
    <mergeCell ref="E4:E5"/>
    <mergeCell ref="E7:E8"/>
    <mergeCell ref="E10:E11"/>
    <mergeCell ref="E13:E14"/>
    <mergeCell ref="E16:E17"/>
    <mergeCell ref="E19:E20"/>
    <mergeCell ref="E22:E23"/>
    <mergeCell ref="E25:E26"/>
    <mergeCell ref="A43:B45"/>
    <mergeCell ref="C43:C45"/>
    <mergeCell ref="D43:D45"/>
    <mergeCell ref="E43:E45"/>
    <mergeCell ref="E28:E29"/>
    <mergeCell ref="F29:F30"/>
    <mergeCell ref="F32:F33"/>
    <mergeCell ref="F35:F36"/>
    <mergeCell ref="F26:F27"/>
    <mergeCell ref="F38:F39"/>
    <mergeCell ref="F41:F42"/>
    <mergeCell ref="E31:E33"/>
    <mergeCell ref="E34:E36"/>
    <mergeCell ref="F14:F15"/>
    <mergeCell ref="F17:F18"/>
    <mergeCell ref="F20:F21"/>
    <mergeCell ref="F23:F24"/>
    <mergeCell ref="F2:F3"/>
    <mergeCell ref="G2:I3"/>
    <mergeCell ref="F5:F6"/>
    <mergeCell ref="F8:F9"/>
    <mergeCell ref="F11:F12"/>
    <mergeCell ref="B1:C1"/>
    <mergeCell ref="A2:B3"/>
    <mergeCell ref="C2:C3"/>
    <mergeCell ref="D2:D3"/>
    <mergeCell ref="E2:E3"/>
  </mergeCells>
  <printOptions horizontalCentered="1"/>
  <pageMargins left="0.3937007874015748" right="0.3937007874015748" top="0.7874015748031497" bottom="0.3937007874015748" header="0" footer="0.1968503937007874"/>
  <pageSetup horizontalDpi="300" verticalDpi="300" orientation="landscape" paperSize="9" scale="92" r:id="rId1"/>
  <headerFooter alignWithMargins="0">
    <oddFooter>&amp;C
</oddFooter>
  </headerFooter>
  <rowBreaks count="2" manualBreakCount="2">
    <brk id="36" max="8" man="1"/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75" zoomScalePageLayoutView="0" workbookViewId="0" topLeftCell="C1">
      <selection activeCell="I24" sqref="I24"/>
    </sheetView>
  </sheetViews>
  <sheetFormatPr defaultColWidth="9.140625" defaultRowHeight="15"/>
  <cols>
    <col min="1" max="1" width="3.00390625" style="2" customWidth="1"/>
    <col min="2" max="2" width="49.140625" style="2" customWidth="1"/>
    <col min="3" max="3" width="10.7109375" style="2" customWidth="1"/>
    <col min="4" max="4" width="21.140625" style="2" customWidth="1"/>
    <col min="5" max="6" width="16.57421875" style="2" customWidth="1"/>
    <col min="7" max="7" width="23.140625" style="2" customWidth="1"/>
    <col min="8" max="16384" width="9.00390625" style="2" customWidth="1"/>
  </cols>
  <sheetData>
    <row r="1" spans="1:15" ht="19.5" customHeight="1">
      <c r="A1" s="128"/>
      <c r="B1" s="219" t="s">
        <v>180</v>
      </c>
      <c r="C1" s="219"/>
      <c r="D1" s="129"/>
      <c r="E1" s="129"/>
      <c r="F1" s="129"/>
      <c r="G1" s="129"/>
      <c r="H1" s="1"/>
      <c r="I1" s="3"/>
      <c r="J1" s="3"/>
      <c r="K1" s="6"/>
      <c r="L1" s="6"/>
      <c r="M1" s="6"/>
      <c r="N1" s="6"/>
      <c r="O1" s="6"/>
    </row>
    <row r="2" spans="1:10" ht="15.75" customHeight="1">
      <c r="A2" s="224" t="s">
        <v>4</v>
      </c>
      <c r="B2" s="224"/>
      <c r="C2" s="224" t="s">
        <v>5</v>
      </c>
      <c r="D2" s="224" t="s">
        <v>190</v>
      </c>
      <c r="E2" s="224" t="s">
        <v>138</v>
      </c>
      <c r="F2" s="224" t="s">
        <v>195</v>
      </c>
      <c r="G2" s="267" t="s">
        <v>196</v>
      </c>
      <c r="H2" s="5"/>
      <c r="I2" s="4"/>
      <c r="J2" s="4"/>
    </row>
    <row r="3" spans="1:10" ht="15.75" customHeight="1">
      <c r="A3" s="224"/>
      <c r="B3" s="224"/>
      <c r="C3" s="224"/>
      <c r="D3" s="224"/>
      <c r="E3" s="224"/>
      <c r="F3" s="224"/>
      <c r="G3" s="267"/>
      <c r="H3" s="5"/>
      <c r="I3" s="4"/>
      <c r="J3" s="4"/>
    </row>
    <row r="4" spans="1:10" ht="15.75" customHeight="1">
      <c r="A4" s="62"/>
      <c r="B4" s="63" t="s">
        <v>181</v>
      </c>
      <c r="C4" s="131" t="s">
        <v>188</v>
      </c>
      <c r="D4" s="132" t="s">
        <v>65</v>
      </c>
      <c r="E4" s="265">
        <v>19000000</v>
      </c>
      <c r="F4" s="266">
        <v>450000</v>
      </c>
      <c r="G4" s="224" t="s">
        <v>197</v>
      </c>
      <c r="H4" s="5"/>
      <c r="I4" s="4"/>
      <c r="J4" s="4"/>
    </row>
    <row r="5" spans="1:10" ht="15.75" customHeight="1">
      <c r="A5" s="52"/>
      <c r="B5" s="66" t="s">
        <v>182</v>
      </c>
      <c r="C5" s="262" t="s">
        <v>189</v>
      </c>
      <c r="D5" s="137" t="s">
        <v>191</v>
      </c>
      <c r="E5" s="265"/>
      <c r="F5" s="266"/>
      <c r="G5" s="224"/>
      <c r="H5" s="5"/>
      <c r="I5" s="4"/>
      <c r="J5" s="4"/>
    </row>
    <row r="6" spans="1:10" ht="15.75" customHeight="1">
      <c r="A6" s="52"/>
      <c r="B6" s="66" t="s">
        <v>183</v>
      </c>
      <c r="C6" s="262"/>
      <c r="D6" s="55" t="s">
        <v>192</v>
      </c>
      <c r="E6" s="265"/>
      <c r="F6" s="266"/>
      <c r="G6" s="224"/>
      <c r="H6" s="5"/>
      <c r="I6" s="4"/>
      <c r="J6" s="4"/>
    </row>
    <row r="7" spans="1:10" ht="15.75" customHeight="1">
      <c r="A7" s="52"/>
      <c r="B7" s="66" t="s">
        <v>184</v>
      </c>
      <c r="C7" s="140" t="s">
        <v>176</v>
      </c>
      <c r="D7" s="263" t="s">
        <v>193</v>
      </c>
      <c r="E7" s="265"/>
      <c r="F7" s="266"/>
      <c r="G7" s="224"/>
      <c r="H7" s="5"/>
      <c r="I7" s="4"/>
      <c r="J7" s="4"/>
    </row>
    <row r="8" spans="1:10" ht="15.75" customHeight="1">
      <c r="A8" s="52"/>
      <c r="B8" s="66" t="s">
        <v>185</v>
      </c>
      <c r="C8" s="140"/>
      <c r="D8" s="264"/>
      <c r="E8" s="265"/>
      <c r="F8" s="266"/>
      <c r="G8" s="224"/>
      <c r="H8" s="5"/>
      <c r="I8" s="4"/>
      <c r="J8" s="4"/>
    </row>
    <row r="9" spans="1:10" ht="15.75" customHeight="1">
      <c r="A9" s="52"/>
      <c r="B9" s="66" t="s">
        <v>186</v>
      </c>
      <c r="C9" s="140"/>
      <c r="D9" s="55" t="s">
        <v>194</v>
      </c>
      <c r="E9" s="265"/>
      <c r="F9" s="266"/>
      <c r="G9" s="224"/>
      <c r="H9" s="5"/>
      <c r="I9" s="4"/>
      <c r="J9" s="4"/>
    </row>
    <row r="10" spans="1:10" ht="15.75" customHeight="1">
      <c r="A10" s="149"/>
      <c r="B10" s="164" t="s">
        <v>187</v>
      </c>
      <c r="C10" s="165"/>
      <c r="D10" s="166"/>
      <c r="E10" s="265"/>
      <c r="F10" s="266"/>
      <c r="G10" s="224"/>
      <c r="H10" s="5"/>
      <c r="I10" s="4"/>
      <c r="J10" s="4"/>
    </row>
    <row r="11" spans="1:10" ht="15.75" customHeight="1">
      <c r="A11" s="220" t="s">
        <v>17</v>
      </c>
      <c r="B11" s="240"/>
      <c r="C11" s="221"/>
      <c r="D11" s="244"/>
      <c r="E11" s="152">
        <f>SUM(E4)</f>
        <v>19000000</v>
      </c>
      <c r="F11" s="152"/>
      <c r="G11" s="270"/>
      <c r="H11" s="268"/>
      <c r="I11" s="269"/>
      <c r="J11" s="4"/>
    </row>
    <row r="12" spans="1:10" ht="15.75" customHeight="1">
      <c r="A12" s="241"/>
      <c r="B12" s="242"/>
      <c r="C12" s="250"/>
      <c r="D12" s="245"/>
      <c r="E12" s="251" t="s">
        <v>223</v>
      </c>
      <c r="F12" s="251"/>
      <c r="G12" s="271"/>
      <c r="H12" s="268"/>
      <c r="I12" s="269"/>
      <c r="J12" s="4"/>
    </row>
    <row r="13" spans="1:10" ht="15.75" customHeight="1">
      <c r="A13" s="222"/>
      <c r="B13" s="243"/>
      <c r="C13" s="223"/>
      <c r="D13" s="246"/>
      <c r="E13" s="252"/>
      <c r="F13" s="252"/>
      <c r="G13" s="272"/>
      <c r="H13" s="268"/>
      <c r="I13" s="269"/>
      <c r="J13" s="4"/>
    </row>
    <row r="14" spans="1:10" ht="15" customHeight="1">
      <c r="A14" s="128"/>
      <c r="B14" s="128"/>
      <c r="C14" s="129"/>
      <c r="D14" s="155"/>
      <c r="E14" s="128"/>
      <c r="F14" s="129"/>
      <c r="G14" s="129"/>
      <c r="H14" s="5"/>
      <c r="I14" s="4"/>
      <c r="J14" s="4"/>
    </row>
    <row r="15" spans="1:10" ht="15" customHeight="1">
      <c r="A15" s="129"/>
      <c r="B15" s="129"/>
      <c r="C15" s="129"/>
      <c r="D15" s="156"/>
      <c r="E15" s="128"/>
      <c r="F15" s="129"/>
      <c r="G15" s="129"/>
      <c r="H15" s="5"/>
      <c r="I15" s="4"/>
      <c r="J15" s="4"/>
    </row>
    <row r="16" spans="1:10" ht="15" customHeight="1">
      <c r="A16" s="129"/>
      <c r="B16" s="129"/>
      <c r="C16" s="129"/>
      <c r="D16" s="156"/>
      <c r="E16" s="129"/>
      <c r="F16" s="129"/>
      <c r="G16" s="129"/>
      <c r="H16" s="5"/>
      <c r="I16" s="4"/>
      <c r="J16" s="4"/>
    </row>
    <row r="17" spans="1:10" ht="15" customHeight="1">
      <c r="A17" s="129"/>
      <c r="B17" s="129"/>
      <c r="C17" s="129"/>
      <c r="D17" s="156"/>
      <c r="E17" s="129"/>
      <c r="F17" s="129"/>
      <c r="G17" s="129"/>
      <c r="H17" s="5"/>
      <c r="I17" s="4"/>
      <c r="J17" s="4"/>
    </row>
    <row r="18" spans="1:10" ht="15.75">
      <c r="A18" s="129"/>
      <c r="B18" s="129"/>
      <c r="C18" s="129"/>
      <c r="D18" s="156"/>
      <c r="E18" s="129"/>
      <c r="F18" s="129"/>
      <c r="G18" s="129"/>
      <c r="H18" s="5"/>
      <c r="I18" s="4"/>
      <c r="J18" s="4"/>
    </row>
    <row r="19" spans="1:10" ht="15.75">
      <c r="A19" s="129"/>
      <c r="B19" s="129"/>
      <c r="C19" s="129"/>
      <c r="D19" s="156"/>
      <c r="E19" s="129"/>
      <c r="F19" s="129"/>
      <c r="G19" s="129"/>
      <c r="H19" s="5"/>
      <c r="I19" s="4"/>
      <c r="J19" s="4"/>
    </row>
    <row r="20" spans="1:10" ht="15.75">
      <c r="A20" s="129"/>
      <c r="B20" s="129"/>
      <c r="C20" s="129"/>
      <c r="D20" s="156"/>
      <c r="E20" s="129"/>
      <c r="F20" s="129"/>
      <c r="G20" s="129"/>
      <c r="H20" s="5"/>
      <c r="I20" s="4"/>
      <c r="J20" s="4"/>
    </row>
    <row r="21" spans="1:10" ht="15.75">
      <c r="A21" s="129"/>
      <c r="B21" s="129"/>
      <c r="C21" s="157"/>
      <c r="D21" s="156"/>
      <c r="E21" s="129"/>
      <c r="F21" s="129"/>
      <c r="G21" s="129"/>
      <c r="H21" s="5"/>
      <c r="I21" s="4"/>
      <c r="J21" s="4"/>
    </row>
    <row r="22" spans="1:10" ht="15.75">
      <c r="A22" s="157"/>
      <c r="B22" s="157"/>
      <c r="C22" s="157"/>
      <c r="D22" s="158"/>
      <c r="E22" s="157"/>
      <c r="F22" s="157"/>
      <c r="G22" s="157"/>
      <c r="H22" s="4"/>
      <c r="I22" s="4"/>
      <c r="J22" s="4"/>
    </row>
    <row r="23" spans="1:10" ht="15.75">
      <c r="A23" s="157"/>
      <c r="B23" s="157"/>
      <c r="C23" s="157"/>
      <c r="D23" s="158"/>
      <c r="E23" s="157"/>
      <c r="F23" s="157"/>
      <c r="G23" s="157"/>
      <c r="H23" s="4"/>
      <c r="I23" s="4"/>
      <c r="J23" s="4"/>
    </row>
    <row r="24" spans="1:10" ht="15.75">
      <c r="A24" s="157"/>
      <c r="B24" s="157"/>
      <c r="C24" s="157"/>
      <c r="D24" s="158"/>
      <c r="E24" s="157"/>
      <c r="F24" s="157"/>
      <c r="G24" s="157"/>
      <c r="H24" s="4"/>
      <c r="I24" s="4"/>
      <c r="J24" s="4"/>
    </row>
    <row r="25" spans="1:10" ht="15.75">
      <c r="A25" s="157"/>
      <c r="B25" s="157"/>
      <c r="C25" s="157"/>
      <c r="D25" s="158"/>
      <c r="E25" s="157"/>
      <c r="F25" s="157"/>
      <c r="G25" s="157"/>
      <c r="H25" s="4"/>
      <c r="I25" s="4"/>
      <c r="J25" s="4"/>
    </row>
    <row r="26" spans="1:10" ht="16.5">
      <c r="A26" s="159"/>
      <c r="B26" s="159"/>
      <c r="C26" s="159"/>
      <c r="D26" s="159"/>
      <c r="E26" s="159"/>
      <c r="F26" s="159"/>
      <c r="G26" s="159"/>
      <c r="H26" s="4"/>
      <c r="I26" s="4"/>
      <c r="J26" s="4"/>
    </row>
    <row r="27" spans="1:10" ht="16.5">
      <c r="A27" s="159"/>
      <c r="B27" s="159"/>
      <c r="C27" s="159"/>
      <c r="D27" s="159"/>
      <c r="E27" s="159"/>
      <c r="F27" s="159"/>
      <c r="G27" s="159"/>
      <c r="H27" s="4"/>
      <c r="I27" s="4"/>
      <c r="J27" s="4"/>
    </row>
    <row r="28" spans="1:10" ht="16.5">
      <c r="A28" s="159"/>
      <c r="B28" s="159"/>
      <c r="C28" s="159"/>
      <c r="D28" s="159"/>
      <c r="E28" s="159"/>
      <c r="F28" s="159"/>
      <c r="G28" s="159"/>
      <c r="H28" s="4"/>
      <c r="I28" s="4"/>
      <c r="J28" s="4"/>
    </row>
    <row r="29" spans="1:10" ht="16.5">
      <c r="A29" s="159"/>
      <c r="B29" s="159"/>
      <c r="C29" s="159"/>
      <c r="D29" s="159"/>
      <c r="E29" s="159"/>
      <c r="F29" s="159"/>
      <c r="G29" s="159"/>
      <c r="H29" s="4"/>
      <c r="I29" s="4"/>
      <c r="J29" s="4"/>
    </row>
    <row r="30" spans="1:10" ht="16.5">
      <c r="A30" s="159"/>
      <c r="B30" s="159"/>
      <c r="C30" s="159"/>
      <c r="D30" s="159"/>
      <c r="E30" s="159"/>
      <c r="F30" s="159"/>
      <c r="G30" s="159"/>
      <c r="H30" s="4"/>
      <c r="I30" s="4"/>
      <c r="J30" s="4"/>
    </row>
    <row r="31" spans="1:7" ht="16.5">
      <c r="A31" s="159"/>
      <c r="B31" s="159"/>
      <c r="C31" s="159"/>
      <c r="D31" s="159"/>
      <c r="E31" s="159"/>
      <c r="F31" s="159"/>
      <c r="G31" s="159"/>
    </row>
    <row r="32" spans="1:7" ht="16.5">
      <c r="A32" s="159"/>
      <c r="B32" s="159"/>
      <c r="C32" s="159"/>
      <c r="D32" s="159"/>
      <c r="E32" s="159"/>
      <c r="F32" s="159"/>
      <c r="G32" s="159"/>
    </row>
    <row r="33" spans="1:7" ht="16.5">
      <c r="A33" s="159"/>
      <c r="B33" s="159"/>
      <c r="C33" s="159"/>
      <c r="D33" s="159"/>
      <c r="E33" s="159"/>
      <c r="F33" s="159"/>
      <c r="G33" s="159"/>
    </row>
    <row r="34" spans="1:7" ht="16.5">
      <c r="A34" s="159"/>
      <c r="B34" s="159"/>
      <c r="C34" s="159"/>
      <c r="D34" s="159"/>
      <c r="E34" s="159"/>
      <c r="F34" s="159"/>
      <c r="G34" s="159"/>
    </row>
    <row r="35" spans="1:7" ht="16.5">
      <c r="A35" s="159"/>
      <c r="B35" s="159"/>
      <c r="C35" s="159"/>
      <c r="D35" s="159"/>
      <c r="E35" s="159"/>
      <c r="F35" s="159"/>
      <c r="G35" s="159"/>
    </row>
    <row r="36" spans="1:7" ht="16.5">
      <c r="A36" s="159"/>
      <c r="B36" s="159"/>
      <c r="C36" s="159"/>
      <c r="D36" s="159"/>
      <c r="E36" s="159"/>
      <c r="F36" s="159"/>
      <c r="G36" s="159"/>
    </row>
    <row r="37" spans="1:7" ht="16.5">
      <c r="A37" s="159"/>
      <c r="B37" s="159"/>
      <c r="C37" s="159"/>
      <c r="D37" s="159"/>
      <c r="E37" s="159"/>
      <c r="F37" s="159"/>
      <c r="G37" s="159"/>
    </row>
    <row r="38" spans="1:7" ht="16.5">
      <c r="A38" s="159"/>
      <c r="B38" s="159"/>
      <c r="C38" s="159"/>
      <c r="D38" s="159"/>
      <c r="E38" s="159"/>
      <c r="F38" s="159"/>
      <c r="G38" s="159"/>
    </row>
    <row r="39" spans="1:7" ht="16.5">
      <c r="A39" s="159"/>
      <c r="B39" s="159"/>
      <c r="C39" s="159"/>
      <c r="D39" s="159"/>
      <c r="E39" s="159"/>
      <c r="F39" s="159"/>
      <c r="G39" s="159"/>
    </row>
    <row r="40" spans="1:7" ht="16.5">
      <c r="A40" s="159"/>
      <c r="B40" s="159"/>
      <c r="C40" s="159"/>
      <c r="D40" s="159"/>
      <c r="E40" s="159"/>
      <c r="F40" s="159"/>
      <c r="G40" s="159"/>
    </row>
    <row r="41" spans="1:7" ht="16.5">
      <c r="A41" s="159"/>
      <c r="B41" s="159"/>
      <c r="C41" s="159"/>
      <c r="D41" s="159"/>
      <c r="E41" s="159"/>
      <c r="F41" s="159"/>
      <c r="G41" s="159"/>
    </row>
    <row r="42" spans="1:7" ht="16.5">
      <c r="A42" s="159"/>
      <c r="B42" s="159"/>
      <c r="C42" s="159"/>
      <c r="D42" s="159"/>
      <c r="E42" s="159"/>
      <c r="F42" s="159"/>
      <c r="G42" s="159"/>
    </row>
    <row r="43" spans="1:7" ht="16.5">
      <c r="A43" s="159"/>
      <c r="B43" s="159"/>
      <c r="C43" s="159"/>
      <c r="D43" s="159"/>
      <c r="E43" s="159"/>
      <c r="F43" s="159"/>
      <c r="G43" s="159"/>
    </row>
    <row r="44" spans="1:7" ht="16.5">
      <c r="A44" s="159"/>
      <c r="B44" s="159"/>
      <c r="C44" s="159"/>
      <c r="D44" s="159"/>
      <c r="E44" s="159"/>
      <c r="F44" s="159"/>
      <c r="G44" s="159"/>
    </row>
    <row r="45" spans="1:7" ht="16.5">
      <c r="A45" s="159"/>
      <c r="B45" s="159"/>
      <c r="C45" s="159"/>
      <c r="D45" s="159"/>
      <c r="E45" s="159"/>
      <c r="F45" s="159"/>
      <c r="G45" s="159"/>
    </row>
    <row r="46" spans="1:7" ht="16.5">
      <c r="A46" s="159"/>
      <c r="B46" s="159"/>
      <c r="C46" s="159"/>
      <c r="D46" s="159"/>
      <c r="E46" s="159"/>
      <c r="F46" s="159"/>
      <c r="G46" s="159"/>
    </row>
    <row r="47" spans="1:7" ht="16.5">
      <c r="A47" s="159"/>
      <c r="B47" s="159"/>
      <c r="C47" s="159"/>
      <c r="D47" s="159"/>
      <c r="E47" s="159"/>
      <c r="F47" s="159"/>
      <c r="G47" s="159"/>
    </row>
  </sheetData>
  <sheetProtection/>
  <mergeCells count="18">
    <mergeCell ref="A11:B13"/>
    <mergeCell ref="C11:C13"/>
    <mergeCell ref="D11:D13"/>
    <mergeCell ref="G11:G13"/>
    <mergeCell ref="F12:F13"/>
    <mergeCell ref="E12:E13"/>
    <mergeCell ref="C5:C6"/>
    <mergeCell ref="D7:D8"/>
    <mergeCell ref="E4:E10"/>
    <mergeCell ref="F4:F10"/>
    <mergeCell ref="G4:G10"/>
    <mergeCell ref="G2:G3"/>
    <mergeCell ref="B1:C1"/>
    <mergeCell ref="A2:B3"/>
    <mergeCell ref="C2:C3"/>
    <mergeCell ref="D2:D3"/>
    <mergeCell ref="E2:E3"/>
    <mergeCell ref="F2:F3"/>
  </mergeCells>
  <printOptions horizontalCentered="1"/>
  <pageMargins left="0.3937007874015748" right="0.3937007874015748" top="0.7874015748031497" bottom="0.3937007874015748" header="0" footer="0.1968503937007874"/>
  <pageSetup horizontalDpi="300" verticalDpi="300" orientation="landscape" paperSize="9" scale="9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2010-08-11T00:02:48Z</dcterms:modified>
  <cp:category/>
  <cp:version/>
  <cp:contentType/>
  <cp:contentStatus/>
</cp:coreProperties>
</file>